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 activeTab="1"/>
  </bookViews>
  <sheets>
    <sheet name="uitslag " sheetId="1" r:id="rId1"/>
    <sheet name="uitslag finale" sheetId="2" r:id="rId2"/>
    <sheet name="uitslag superfinale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A76" i="1"/>
  <c r="Y76"/>
  <c r="R76"/>
  <c r="K19" i="3"/>
  <c r="J19"/>
  <c r="I19"/>
  <c r="K17"/>
  <c r="J17"/>
  <c r="I17"/>
  <c r="K15"/>
  <c r="J15"/>
  <c r="I15"/>
  <c r="N13"/>
  <c r="M13"/>
  <c r="L11"/>
  <c r="K11"/>
  <c r="J11"/>
  <c r="I11"/>
  <c r="H38" i="2"/>
  <c r="G38"/>
  <c r="F38"/>
  <c r="E38"/>
  <c r="I38" s="1"/>
  <c r="H37"/>
  <c r="G37"/>
  <c r="F37"/>
  <c r="E37"/>
  <c r="I37" s="1"/>
  <c r="J37" s="1"/>
  <c r="H36"/>
  <c r="G36"/>
  <c r="F36"/>
  <c r="E36"/>
  <c r="I36" s="1"/>
  <c r="H32"/>
  <c r="G32"/>
  <c r="F32"/>
  <c r="E32"/>
  <c r="I32" s="1"/>
  <c r="H31"/>
  <c r="G31"/>
  <c r="F31"/>
  <c r="E31"/>
  <c r="I31" s="1"/>
  <c r="H30"/>
  <c r="G30"/>
  <c r="F30"/>
  <c r="E30"/>
  <c r="I30" s="1"/>
  <c r="H29"/>
  <c r="G29"/>
  <c r="F29"/>
  <c r="E29"/>
  <c r="I29" s="1"/>
  <c r="H28"/>
  <c r="G28"/>
  <c r="F28"/>
  <c r="E28"/>
  <c r="I28" s="1"/>
  <c r="H24"/>
  <c r="G24"/>
  <c r="F24"/>
  <c r="E24"/>
  <c r="I24" s="1"/>
  <c r="H23"/>
  <c r="G23"/>
  <c r="F23"/>
  <c r="E23"/>
  <c r="I23" s="1"/>
  <c r="H22"/>
  <c r="G22"/>
  <c r="F22"/>
  <c r="E22"/>
  <c r="I22" s="1"/>
  <c r="H21"/>
  <c r="G21"/>
  <c r="F21"/>
  <c r="E21"/>
  <c r="I21" s="1"/>
  <c r="H17"/>
  <c r="G17"/>
  <c r="F17"/>
  <c r="E17"/>
  <c r="I17" s="1"/>
  <c r="G16"/>
  <c r="F16"/>
  <c r="E16"/>
  <c r="H15"/>
  <c r="G15"/>
  <c r="F15"/>
  <c r="E15"/>
  <c r="I15" s="1"/>
  <c r="H14"/>
  <c r="G14"/>
  <c r="F14"/>
  <c r="E14"/>
  <c r="I14" s="1"/>
  <c r="H13"/>
  <c r="G13"/>
  <c r="F13"/>
  <c r="E13"/>
  <c r="I13" l="1"/>
  <c r="I16"/>
  <c r="J16" s="1"/>
  <c r="K16" s="1"/>
  <c r="N17" i="3"/>
  <c r="O17" s="1"/>
  <c r="M11"/>
  <c r="N11" s="1"/>
  <c r="O11" s="1"/>
  <c r="M15"/>
  <c r="N15" s="1"/>
  <c r="O15" s="1"/>
  <c r="M17"/>
  <c r="M19"/>
  <c r="N19" s="1"/>
  <c r="O19" s="1"/>
  <c r="J13" i="2"/>
  <c r="J14"/>
  <c r="J15"/>
  <c r="J17"/>
  <c r="J21"/>
  <c r="J22"/>
  <c r="J23"/>
  <c r="J24"/>
  <c r="J28"/>
  <c r="J29"/>
  <c r="J30"/>
  <c r="J31"/>
  <c r="J32"/>
  <c r="J36"/>
  <c r="K37" s="1"/>
  <c r="J38"/>
  <c r="K38" s="1"/>
  <c r="K32" l="1"/>
  <c r="K23"/>
  <c r="K30"/>
  <c r="K28"/>
  <c r="K21"/>
  <c r="K14"/>
  <c r="K36"/>
  <c r="K31"/>
  <c r="K29"/>
  <c r="K24"/>
  <c r="K22"/>
  <c r="K17"/>
  <c r="K15"/>
  <c r="K13"/>
</calcChain>
</file>

<file path=xl/sharedStrings.xml><?xml version="1.0" encoding="utf-8"?>
<sst xmlns="http://schemas.openxmlformats.org/spreadsheetml/2006/main" count="516" uniqueCount="111">
  <si>
    <t>Deelnemer</t>
  </si>
  <si>
    <t xml:space="preserve">1e Parcours </t>
  </si>
  <si>
    <t>2e Parcours</t>
  </si>
  <si>
    <t>Resultaat</t>
  </si>
  <si>
    <t>tijd</t>
  </si>
  <si>
    <t xml:space="preserve"> strafsec.</t>
  </si>
  <si>
    <t>straf-</t>
  </si>
  <si>
    <t>plts</t>
  </si>
  <si>
    <t>totaal</t>
  </si>
  <si>
    <t>plaats</t>
  </si>
  <si>
    <t>min</t>
  </si>
  <si>
    <t>sec</t>
  </si>
  <si>
    <t>fout</t>
  </si>
  <si>
    <t xml:space="preserve">tijdstraf </t>
  </si>
  <si>
    <t>punten</t>
  </si>
  <si>
    <t>Enkelspan Pony's klasse hobby en 1</t>
  </si>
  <si>
    <t>Kees van de Beek</t>
  </si>
  <si>
    <t>1po1</t>
  </si>
  <si>
    <t>+</t>
  </si>
  <si>
    <t>Pamela Schraal</t>
  </si>
  <si>
    <t>Graciella Schut</t>
  </si>
  <si>
    <t xml:space="preserve">Anouk van de Beek </t>
  </si>
  <si>
    <t>Eugene Mulling</t>
  </si>
  <si>
    <t>Krista Sierink</t>
  </si>
  <si>
    <t>Gijs van veluwe</t>
  </si>
  <si>
    <t>1poH</t>
  </si>
  <si>
    <t>Silke Werner</t>
  </si>
  <si>
    <t>Enkelspan Pony's klasse 2,3 en 4</t>
  </si>
  <si>
    <t>Geert van Dijk</t>
  </si>
  <si>
    <t>1po3</t>
  </si>
  <si>
    <t>Karl-Hermann Dusenberg</t>
  </si>
  <si>
    <t>Constant Hendriks</t>
  </si>
  <si>
    <t>Desiree van Lambalgen</t>
  </si>
  <si>
    <t>Tweespan Pony's hobby / klasse 1</t>
  </si>
  <si>
    <t>Suzanne Roman</t>
  </si>
  <si>
    <t>2poH</t>
  </si>
  <si>
    <t>Pieter Douma</t>
  </si>
  <si>
    <t>2po1</t>
  </si>
  <si>
    <t>Annette Neijenhuis</t>
  </si>
  <si>
    <t>Adrie Kros</t>
  </si>
  <si>
    <t>Tweespan Pony's klasse 2 / 3 / 4</t>
  </si>
  <si>
    <t>Melanie van de Bunt</t>
  </si>
  <si>
    <t>2po3</t>
  </si>
  <si>
    <t>Sven Jansen</t>
  </si>
  <si>
    <t>2po2</t>
  </si>
  <si>
    <t>Rob Dijkhuis</t>
  </si>
  <si>
    <t>2po 3</t>
  </si>
  <si>
    <t>Sascha Otter</t>
  </si>
  <si>
    <t>3e Parcours</t>
  </si>
  <si>
    <r>
      <t>Langspan Pony's</t>
    </r>
    <r>
      <rPr>
        <sz val="11"/>
        <color theme="1"/>
        <rFont val="Calibri"/>
        <family val="2"/>
        <scheme val="minor"/>
      </rPr>
      <t xml:space="preserve"> </t>
    </r>
  </si>
  <si>
    <t>Marijke Hammink</t>
  </si>
  <si>
    <t>4po3</t>
  </si>
  <si>
    <t>Rex Pannekoek</t>
  </si>
  <si>
    <t>4po1</t>
  </si>
  <si>
    <t>D</t>
  </si>
  <si>
    <t/>
  </si>
  <si>
    <t>Gerben Berkt van de</t>
  </si>
  <si>
    <t>tapo1</t>
  </si>
  <si>
    <t>3494A</t>
  </si>
  <si>
    <t>Anouk van der Beek</t>
  </si>
  <si>
    <t>tapoHC</t>
  </si>
  <si>
    <t>Enkelspan Paard hobby / klasse 1</t>
  </si>
  <si>
    <t>Gerard Schut</t>
  </si>
  <si>
    <t>1pa1</t>
  </si>
  <si>
    <t>Bert van de Hatert</t>
  </si>
  <si>
    <t>Wim Verweij</t>
  </si>
  <si>
    <t>Ophelie Vegterlo</t>
  </si>
  <si>
    <t>1paH</t>
  </si>
  <si>
    <t>1494 a</t>
  </si>
  <si>
    <t>Marly van de Hatert</t>
  </si>
  <si>
    <t>Gerwin van Brakel</t>
  </si>
  <si>
    <t>Ilse de Bruin</t>
  </si>
  <si>
    <t>Enkelspan Paard klasse 2,3,4</t>
  </si>
  <si>
    <t>Piet Peepers</t>
  </si>
  <si>
    <t>1pa3</t>
  </si>
  <si>
    <t>Anoeska de Vries</t>
  </si>
  <si>
    <t>Stefan van der Meijden</t>
  </si>
  <si>
    <t>Edwin Stok</t>
  </si>
  <si>
    <t>1pa2</t>
  </si>
  <si>
    <t>Wito Mink</t>
  </si>
  <si>
    <t>Tweespan Paard hobby / klasse 1</t>
  </si>
  <si>
    <t>Cees Meel Roseboom</t>
  </si>
  <si>
    <t>2pa1</t>
  </si>
  <si>
    <t>Ron Krop</t>
  </si>
  <si>
    <t>2paH</t>
  </si>
  <si>
    <t>Ad van Zandwijk</t>
  </si>
  <si>
    <t xml:space="preserve">Jan van Vendeloo </t>
  </si>
  <si>
    <t>Arnold van Manen</t>
  </si>
  <si>
    <t>John Craanen</t>
  </si>
  <si>
    <t>Tweespan Paard  klasse 2 / 3 / 4</t>
  </si>
  <si>
    <t>Theo Hofkes</t>
  </si>
  <si>
    <t>2pa3</t>
  </si>
  <si>
    <t>Henk  Garrits</t>
  </si>
  <si>
    <t>2pa4</t>
  </si>
  <si>
    <t>Geert Dijkhof</t>
  </si>
  <si>
    <t>Sanny Hagen-Dijkhuis</t>
  </si>
  <si>
    <r>
      <t>Enkelspan Pony's</t>
    </r>
    <r>
      <rPr>
        <sz val="11"/>
        <color theme="1"/>
        <rFont val="Calibri"/>
        <family val="2"/>
        <scheme val="minor"/>
      </rPr>
      <t xml:space="preserve"> </t>
    </r>
  </si>
  <si>
    <t>klasse</t>
  </si>
  <si>
    <t>rijtuignummer</t>
  </si>
  <si>
    <t>naam</t>
  </si>
  <si>
    <t>resultaat voorrondes</t>
  </si>
  <si>
    <r>
      <t>Tweespan Pony's</t>
    </r>
    <r>
      <rPr>
        <sz val="11"/>
        <color theme="1"/>
        <rFont val="Calibri"/>
        <family val="2"/>
        <scheme val="minor"/>
      </rPr>
      <t xml:space="preserve"> </t>
    </r>
  </si>
  <si>
    <t>Enkelspan Paard</t>
  </si>
  <si>
    <t>Tweespan Paard</t>
  </si>
  <si>
    <t>Finaleresultaat</t>
  </si>
  <si>
    <t>Superfinale</t>
  </si>
  <si>
    <t>verschil</t>
  </si>
  <si>
    <t>Kees van Beek</t>
  </si>
  <si>
    <t>Langspan Paard</t>
  </si>
  <si>
    <t>Huib Pater</t>
  </si>
  <si>
    <t>4pa3</t>
  </si>
</sst>
</file>

<file path=xl/styles.xml><?xml version="1.0" encoding="utf-8"?>
<styleSheet xmlns="http://schemas.openxmlformats.org/spreadsheetml/2006/main">
  <numFmts count="2">
    <numFmt numFmtId="164" formatCode="&quot;: &quot;00"/>
    <numFmt numFmtId="165" formatCode="0.0"/>
  </numFmts>
  <fonts count="8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right"/>
    </xf>
    <xf numFmtId="0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5" xfId="0" applyNumberForma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0" fillId="0" borderId="6" xfId="0" applyNumberFormat="1" applyBorder="1"/>
    <xf numFmtId="0" fontId="0" fillId="0" borderId="7" xfId="0" applyNumberFormat="1" applyBorder="1" applyAlignment="1">
      <alignment horizontal="center"/>
    </xf>
    <xf numFmtId="0" fontId="0" fillId="0" borderId="6" xfId="0" applyNumberFormat="1" applyBorder="1" applyAlignment="1">
      <alignment horizontal="right"/>
    </xf>
    <xf numFmtId="0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NumberFormat="1" applyBorder="1"/>
    <xf numFmtId="0" fontId="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9" xfId="0" applyNumberFormat="1" applyFill="1" applyBorder="1"/>
    <xf numFmtId="0" fontId="0" fillId="3" borderId="10" xfId="0" applyNumberFormat="1" applyFill="1" applyBorder="1"/>
    <xf numFmtId="0" fontId="0" fillId="3" borderId="11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right"/>
    </xf>
    <xf numFmtId="0" fontId="0" fillId="3" borderId="12" xfId="0" applyNumberForma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0" fillId="0" borderId="13" xfId="0" applyNumberFormat="1" applyBorder="1"/>
    <xf numFmtId="0" fontId="0" fillId="0" borderId="13" xfId="0" applyNumberFormat="1" applyBorder="1" applyAlignment="1">
      <alignment horizontal="center"/>
    </xf>
    <xf numFmtId="0" fontId="0" fillId="0" borderId="13" xfId="0" applyNumberFormat="1" applyBorder="1" applyAlignment="1">
      <alignment horizontal="right"/>
    </xf>
    <xf numFmtId="0" fontId="2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0" fillId="3" borderId="14" xfId="0" applyNumberFormat="1" applyFill="1" applyBorder="1"/>
    <xf numFmtId="0" fontId="0" fillId="3" borderId="15" xfId="0" applyNumberFormat="1" applyFill="1" applyBorder="1"/>
    <xf numFmtId="0" fontId="0" fillId="3" borderId="16" xfId="0" applyNumberFormat="1" applyFill="1" applyBorder="1" applyAlignment="1">
      <alignment horizontal="center"/>
    </xf>
    <xf numFmtId="0" fontId="0" fillId="3" borderId="15" xfId="0" applyNumberFormat="1" applyFill="1" applyBorder="1" applyAlignment="1">
      <alignment horizontal="right"/>
    </xf>
    <xf numFmtId="0" fontId="0" fillId="3" borderId="17" xfId="0" applyNumberFormat="1" applyFill="1" applyBorder="1" applyAlignment="1">
      <alignment horizontal="center"/>
    </xf>
    <xf numFmtId="0" fontId="0" fillId="0" borderId="0" xfId="0" applyFill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0" fillId="0" borderId="13" xfId="0" applyNumberFormat="1" applyFill="1" applyBorder="1"/>
    <xf numFmtId="0" fontId="0" fillId="0" borderId="13" xfId="0" applyNumberFormat="1" applyFill="1" applyBorder="1" applyAlignment="1">
      <alignment horizontal="center"/>
    </xf>
    <xf numFmtId="0" fontId="0" fillId="0" borderId="13" xfId="0" applyNumberFormat="1" applyFill="1" applyBorder="1" applyAlignment="1">
      <alignment horizontal="right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20" xfId="0" applyNumberFormat="1" applyFont="1" applyFill="1" applyBorder="1" applyAlignment="1">
      <alignment horizontal="center"/>
    </xf>
    <xf numFmtId="0" fontId="1" fillId="2" borderId="21" xfId="0" applyNumberFormat="1" applyFont="1" applyFill="1" applyBorder="1"/>
    <xf numFmtId="0" fontId="1" fillId="2" borderId="19" xfId="0" applyNumberFormat="1" applyFont="1" applyFill="1" applyBorder="1" applyAlignment="1">
      <alignment horizontal="right"/>
    </xf>
    <xf numFmtId="0" fontId="0" fillId="0" borderId="22" xfId="0" applyNumberFormat="1" applyFill="1" applyBorder="1" applyAlignment="1">
      <alignment horizontal="center"/>
    </xf>
    <xf numFmtId="0" fontId="0" fillId="0" borderId="22" xfId="0" applyNumberFormat="1" applyBorder="1"/>
    <xf numFmtId="0" fontId="0" fillId="3" borderId="23" xfId="0" applyNumberFormat="1" applyFill="1" applyBorder="1"/>
    <xf numFmtId="0" fontId="3" fillId="0" borderId="13" xfId="0" applyNumberFormat="1" applyFont="1" applyBorder="1"/>
    <xf numFmtId="0" fontId="3" fillId="0" borderId="13" xfId="0" applyNumberFormat="1" applyFont="1" applyBorder="1" applyAlignment="1">
      <alignment horizontal="right"/>
    </xf>
    <xf numFmtId="0" fontId="3" fillId="0" borderId="0" xfId="0" applyFont="1"/>
    <xf numFmtId="0" fontId="1" fillId="2" borderId="24" xfId="0" applyNumberFormat="1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2" fillId="3" borderId="25" xfId="0" applyFont="1" applyFill="1" applyBorder="1" applyAlignment="1" applyProtection="1">
      <alignment horizontal="left"/>
    </xf>
    <xf numFmtId="0" fontId="0" fillId="3" borderId="26" xfId="0" applyFill="1" applyBorder="1" applyProtection="1"/>
    <xf numFmtId="0" fontId="0" fillId="3" borderId="0" xfId="0" applyFill="1" applyBorder="1" applyAlignment="1" applyProtection="1">
      <alignment horizontal="center"/>
    </xf>
    <xf numFmtId="1" fontId="4" fillId="3" borderId="9" xfId="0" applyNumberFormat="1" applyFont="1" applyFill="1" applyBorder="1" applyProtection="1">
      <protection locked="0"/>
    </xf>
    <xf numFmtId="164" fontId="4" fillId="3" borderId="10" xfId="0" applyNumberFormat="1" applyFont="1" applyFill="1" applyBorder="1" applyProtection="1">
      <protection locked="0"/>
    </xf>
    <xf numFmtId="0" fontId="4" fillId="3" borderId="10" xfId="0" applyNumberFormat="1" applyFont="1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right"/>
    </xf>
    <xf numFmtId="2" fontId="0" fillId="3" borderId="10" xfId="0" applyNumberFormat="1" applyFont="1" applyFill="1" applyBorder="1" applyAlignment="1" applyProtection="1">
      <alignment horizontal="right"/>
    </xf>
    <xf numFmtId="1" fontId="0" fillId="3" borderId="11" xfId="0" applyNumberFormat="1" applyFont="1" applyFill="1" applyBorder="1" applyAlignment="1" applyProtection="1">
      <alignment horizontal="center"/>
    </xf>
    <xf numFmtId="1" fontId="0" fillId="3" borderId="11" xfId="0" applyNumberFormat="1" applyFill="1" applyBorder="1" applyAlignment="1" applyProtection="1">
      <alignment horizontal="center"/>
    </xf>
    <xf numFmtId="2" fontId="0" fillId="3" borderId="10" xfId="0" applyNumberFormat="1" applyFill="1" applyBorder="1" applyAlignment="1" applyProtection="1">
      <alignment horizontal="right"/>
    </xf>
    <xf numFmtId="1" fontId="0" fillId="3" borderId="12" xfId="0" applyNumberForma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/>
    </xf>
    <xf numFmtId="0" fontId="0" fillId="0" borderId="13" xfId="0" applyFill="1" applyBorder="1" applyProtection="1"/>
    <xf numFmtId="0" fontId="0" fillId="0" borderId="13" xfId="0" applyFill="1" applyBorder="1" applyAlignment="1" applyProtection="1">
      <alignment horizontal="center"/>
    </xf>
    <xf numFmtId="1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13" xfId="0" applyNumberFormat="1" applyFont="1" applyFill="1" applyBorder="1" applyProtection="1">
      <protection locked="0"/>
    </xf>
    <xf numFmtId="2" fontId="5" fillId="0" borderId="13" xfId="0" applyNumberFormat="1" applyFont="1" applyFill="1" applyBorder="1" applyAlignment="1" applyProtection="1">
      <alignment horizontal="right"/>
    </xf>
    <xf numFmtId="2" fontId="0" fillId="0" borderId="13" xfId="0" applyNumberFormat="1" applyFont="1" applyFill="1" applyBorder="1" applyAlignment="1" applyProtection="1">
      <alignment horizontal="right"/>
    </xf>
    <xf numFmtId="1" fontId="0" fillId="0" borderId="13" xfId="0" applyNumberFormat="1" applyFont="1" applyFill="1" applyBorder="1" applyAlignment="1" applyProtection="1">
      <alignment horizontal="center"/>
    </xf>
    <xf numFmtId="1" fontId="0" fillId="0" borderId="13" xfId="0" applyNumberFormat="1" applyFill="1" applyBorder="1" applyAlignment="1" applyProtection="1">
      <alignment horizontal="center"/>
    </xf>
    <xf numFmtId="2" fontId="0" fillId="0" borderId="13" xfId="0" applyNumberFormat="1" applyFill="1" applyBorder="1" applyAlignment="1" applyProtection="1">
      <alignment horizontal="right"/>
    </xf>
    <xf numFmtId="1" fontId="0" fillId="0" borderId="13" xfId="0" applyNumberFormat="1" applyFill="1" applyBorder="1" applyAlignment="1" applyProtection="1">
      <alignment horizontal="center" vertical="center"/>
    </xf>
    <xf numFmtId="0" fontId="3" fillId="0" borderId="13" xfId="0" applyFont="1" applyFill="1" applyBorder="1"/>
    <xf numFmtId="0" fontId="1" fillId="2" borderId="0" xfId="0" applyFont="1" applyFill="1" applyAlignment="1">
      <alignment horizontal="right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NumberFormat="1" applyBorder="1"/>
    <xf numFmtId="0" fontId="0" fillId="0" borderId="3" xfId="0" applyNumberFormat="1" applyBorder="1" applyAlignment="1">
      <alignment horizontal="center"/>
    </xf>
    <xf numFmtId="0" fontId="0" fillId="0" borderId="2" xfId="0" applyNumberFormat="1" applyBorder="1" applyAlignment="1">
      <alignment horizontal="right"/>
    </xf>
    <xf numFmtId="0" fontId="0" fillId="0" borderId="4" xfId="0" applyNumberFormat="1" applyBorder="1" applyAlignment="1">
      <alignment horizontal="center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3" fillId="0" borderId="13" xfId="0" applyNumberFormat="1" applyFont="1" applyFill="1" applyBorder="1"/>
    <xf numFmtId="0" fontId="3" fillId="0" borderId="13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right"/>
    </xf>
    <xf numFmtId="0" fontId="2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0" fillId="3" borderId="27" xfId="0" applyFill="1" applyBorder="1" applyAlignment="1" applyProtection="1">
      <alignment horizontal="center"/>
    </xf>
    <xf numFmtId="1" fontId="4" fillId="3" borderId="28" xfId="0" applyNumberFormat="1" applyFont="1" applyFill="1" applyBorder="1" applyProtection="1">
      <protection locked="0"/>
    </xf>
    <xf numFmtId="164" fontId="4" fillId="3" borderId="29" xfId="0" applyNumberFormat="1" applyFont="1" applyFill="1" applyBorder="1" applyProtection="1">
      <protection locked="0"/>
    </xf>
    <xf numFmtId="0" fontId="4" fillId="3" borderId="16" xfId="0" applyNumberFormat="1" applyFont="1" applyFill="1" applyBorder="1" applyProtection="1">
      <protection locked="0"/>
    </xf>
    <xf numFmtId="164" fontId="4" fillId="3" borderId="0" xfId="0" applyNumberFormat="1" applyFont="1" applyFill="1" applyBorder="1" applyProtection="1">
      <protection locked="0"/>
    </xf>
    <xf numFmtId="2" fontId="5" fillId="3" borderId="30" xfId="0" applyNumberFormat="1" applyFont="1" applyFill="1" applyBorder="1" applyAlignment="1" applyProtection="1">
      <alignment horizontal="right"/>
    </xf>
    <xf numFmtId="2" fontId="0" fillId="3" borderId="26" xfId="0" applyNumberFormat="1" applyFont="1" applyFill="1" applyBorder="1" applyAlignment="1" applyProtection="1">
      <alignment horizontal="right"/>
    </xf>
    <xf numFmtId="1" fontId="0" fillId="3" borderId="31" xfId="0" applyNumberFormat="1" applyFont="1" applyFill="1" applyBorder="1" applyAlignment="1" applyProtection="1">
      <alignment horizontal="center"/>
    </xf>
    <xf numFmtId="1" fontId="0" fillId="3" borderId="31" xfId="0" applyNumberFormat="1" applyFill="1" applyBorder="1" applyAlignment="1" applyProtection="1">
      <alignment horizontal="center"/>
    </xf>
    <xf numFmtId="2" fontId="0" fillId="3" borderId="30" xfId="0" applyNumberFormat="1" applyFill="1" applyBorder="1" applyAlignment="1" applyProtection="1">
      <alignment horizontal="center"/>
    </xf>
    <xf numFmtId="1" fontId="0" fillId="3" borderId="32" xfId="0" applyNumberForma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/>
    </xf>
    <xf numFmtId="0" fontId="3" fillId="0" borderId="13" xfId="0" applyFont="1" applyFill="1" applyBorder="1" applyProtection="1"/>
    <xf numFmtId="0" fontId="3" fillId="0" borderId="13" xfId="0" applyFont="1" applyFill="1" applyBorder="1" applyAlignment="1" applyProtection="1">
      <alignment horizontal="center"/>
    </xf>
    <xf numFmtId="2" fontId="3" fillId="0" borderId="13" xfId="0" applyNumberFormat="1" applyFont="1" applyFill="1" applyBorder="1" applyAlignment="1" applyProtection="1">
      <alignment horizontal="right"/>
    </xf>
    <xf numFmtId="1" fontId="3" fillId="0" borderId="13" xfId="0" applyNumberFormat="1" applyFont="1" applyFill="1" applyBorder="1" applyAlignment="1" applyProtection="1">
      <alignment horizontal="center"/>
    </xf>
    <xf numFmtId="2" fontId="3" fillId="0" borderId="13" xfId="0" applyNumberFormat="1" applyFont="1" applyFill="1" applyBorder="1" applyAlignment="1" applyProtection="1">
      <alignment horizontal="center"/>
    </xf>
    <xf numFmtId="1" fontId="3" fillId="0" borderId="13" xfId="0" applyNumberFormat="1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left"/>
    </xf>
    <xf numFmtId="0" fontId="0" fillId="3" borderId="0" xfId="0" applyFill="1" applyBorder="1" applyProtection="1"/>
    <xf numFmtId="1" fontId="4" fillId="3" borderId="14" xfId="0" applyNumberFormat="1" applyFont="1" applyFill="1" applyBorder="1" applyProtection="1">
      <protection locked="0"/>
    </xf>
    <xf numFmtId="164" fontId="4" fillId="3" borderId="15" xfId="0" applyNumberFormat="1" applyFont="1" applyFill="1" applyBorder="1" applyProtection="1">
      <protection locked="0"/>
    </xf>
    <xf numFmtId="0" fontId="4" fillId="3" borderId="15" xfId="0" applyNumberFormat="1" applyFont="1" applyFill="1" applyBorder="1" applyProtection="1">
      <protection locked="0"/>
    </xf>
    <xf numFmtId="2" fontId="5" fillId="3" borderId="15" xfId="0" applyNumberFormat="1" applyFont="1" applyFill="1" applyBorder="1" applyAlignment="1" applyProtection="1">
      <alignment horizontal="right"/>
    </xf>
    <xf numFmtId="2" fontId="0" fillId="3" borderId="15" xfId="0" applyNumberFormat="1" applyFont="1" applyFill="1" applyBorder="1" applyAlignment="1" applyProtection="1">
      <alignment horizontal="right"/>
    </xf>
    <xf numFmtId="1" fontId="0" fillId="3" borderId="16" xfId="0" applyNumberFormat="1" applyFont="1" applyFill="1" applyBorder="1" applyAlignment="1" applyProtection="1">
      <alignment horizontal="center"/>
    </xf>
    <xf numFmtId="1" fontId="0" fillId="3" borderId="16" xfId="0" applyNumberFormat="1" applyFill="1" applyBorder="1" applyAlignment="1" applyProtection="1">
      <alignment horizontal="center"/>
    </xf>
    <xf numFmtId="2" fontId="0" fillId="3" borderId="15" xfId="0" applyNumberFormat="1" applyFill="1" applyBorder="1" applyAlignment="1" applyProtection="1">
      <alignment horizontal="center"/>
    </xf>
    <xf numFmtId="1" fontId="0" fillId="3" borderId="17" xfId="0" applyNumberFormat="1" applyFill="1" applyBorder="1" applyAlignment="1" applyProtection="1">
      <alignment horizontal="center" vertical="center"/>
    </xf>
    <xf numFmtId="0" fontId="6" fillId="4" borderId="34" xfId="0" applyFont="1" applyFill="1" applyBorder="1" applyAlignment="1" applyProtection="1">
      <alignment horizontal="left" indent="2"/>
    </xf>
    <xf numFmtId="49" fontId="1" fillId="5" borderId="35" xfId="0" applyNumberFormat="1" applyFont="1" applyFill="1" applyBorder="1" applyProtection="1"/>
    <xf numFmtId="49" fontId="1" fillId="5" borderId="36" xfId="0" applyNumberFormat="1" applyFont="1" applyFill="1" applyBorder="1" applyAlignment="1" applyProtection="1">
      <alignment horizontal="center"/>
    </xf>
    <xf numFmtId="0" fontId="0" fillId="4" borderId="35" xfId="0" applyFill="1" applyBorder="1" applyAlignment="1">
      <alignment wrapText="1"/>
    </xf>
    <xf numFmtId="0" fontId="0" fillId="4" borderId="1" xfId="0" applyNumberFormat="1" applyFill="1" applyBorder="1" applyAlignment="1" applyProtection="1">
      <alignment horizontal="center"/>
    </xf>
    <xf numFmtId="0" fontId="0" fillId="4" borderId="2" xfId="0" applyNumberFormat="1" applyFill="1" applyBorder="1" applyAlignment="1" applyProtection="1">
      <alignment horizontal="center"/>
    </xf>
    <xf numFmtId="2" fontId="0" fillId="4" borderId="2" xfId="0" applyNumberFormat="1" applyFill="1" applyBorder="1" applyAlignment="1" applyProtection="1">
      <alignment horizontal="center"/>
    </xf>
    <xf numFmtId="0" fontId="0" fillId="4" borderId="4" xfId="0" applyNumberFormat="1" applyFill="1" applyBorder="1"/>
    <xf numFmtId="0" fontId="2" fillId="3" borderId="37" xfId="0" applyFont="1" applyFill="1" applyBorder="1" applyProtection="1"/>
    <xf numFmtId="0" fontId="0" fillId="3" borderId="0" xfId="0" applyNumberFormat="1" applyFill="1" applyBorder="1" applyAlignment="1" applyProtection="1">
      <alignment horizontal="center"/>
    </xf>
    <xf numFmtId="0" fontId="0" fillId="3" borderId="0" xfId="0" applyNumberFormat="1" applyFill="1" applyBorder="1" applyAlignment="1">
      <alignment wrapText="1"/>
    </xf>
    <xf numFmtId="0" fontId="7" fillId="6" borderId="5" xfId="0" applyNumberFormat="1" applyFont="1" applyFill="1" applyBorder="1" applyAlignment="1" applyProtection="1">
      <alignment horizontal="right" vertical="center"/>
    </xf>
    <xf numFmtId="0" fontId="7" fillId="6" borderId="6" xfId="0" applyNumberFormat="1" applyFont="1" applyFill="1" applyBorder="1" applyAlignment="1" applyProtection="1">
      <alignment horizontal="center" vertical="center"/>
    </xf>
    <xf numFmtId="0" fontId="7" fillId="6" borderId="6" xfId="0" applyNumberFormat="1" applyFont="1" applyFill="1" applyBorder="1" applyAlignment="1" applyProtection="1">
      <alignment horizontal="left" vertical="center"/>
    </xf>
    <xf numFmtId="0" fontId="5" fillId="6" borderId="6" xfId="0" applyNumberFormat="1" applyFont="1" applyFill="1" applyBorder="1" applyAlignment="1" applyProtection="1">
      <alignment horizontal="center" vertical="top"/>
    </xf>
    <xf numFmtId="2" fontId="0" fillId="6" borderId="6" xfId="0" applyNumberFormat="1" applyFill="1" applyBorder="1" applyAlignment="1" applyProtection="1">
      <alignment horizontal="center" vertical="top"/>
    </xf>
    <xf numFmtId="0" fontId="0" fillId="6" borderId="8" xfId="0" applyNumberFormat="1" applyFill="1" applyBorder="1"/>
    <xf numFmtId="0" fontId="0" fillId="0" borderId="5" xfId="0" applyNumberFormat="1" applyFill="1" applyBorder="1" applyAlignment="1">
      <alignment horizontal="left"/>
    </xf>
    <xf numFmtId="0" fontId="0" fillId="0" borderId="6" xfId="0" applyNumberFormat="1" applyFill="1" applyBorder="1"/>
    <xf numFmtId="0" fontId="0" fillId="0" borderId="7" xfId="0" applyNumberFormat="1" applyBorder="1" applyAlignment="1">
      <alignment wrapText="1"/>
    </xf>
    <xf numFmtId="0" fontId="0" fillId="0" borderId="8" xfId="0" applyNumberFormat="1" applyFill="1" applyBorder="1"/>
    <xf numFmtId="0" fontId="2" fillId="0" borderId="0" xfId="0" applyFont="1" applyAlignment="1">
      <alignment horizontal="left"/>
    </xf>
    <xf numFmtId="2" fontId="0" fillId="0" borderId="6" xfId="0" applyNumberFormat="1" applyBorder="1" applyAlignment="1" applyProtection="1">
      <alignment horizontal="right"/>
      <protection locked="0"/>
    </xf>
    <xf numFmtId="0" fontId="2" fillId="3" borderId="5" xfId="0" applyFont="1" applyFill="1" applyBorder="1" applyProtection="1"/>
    <xf numFmtId="0" fontId="0" fillId="3" borderId="6" xfId="0" applyFill="1" applyBorder="1" applyProtection="1"/>
    <xf numFmtId="0" fontId="0" fillId="3" borderId="6" xfId="0" applyFill="1" applyBorder="1" applyAlignment="1" applyProtection="1">
      <alignment horizontal="center"/>
    </xf>
    <xf numFmtId="0" fontId="0" fillId="3" borderId="7" xfId="0" applyFill="1" applyBorder="1" applyAlignment="1">
      <alignment wrapText="1"/>
    </xf>
    <xf numFmtId="0" fontId="0" fillId="0" borderId="5" xfId="0" applyNumberFormat="1" applyFill="1" applyBorder="1"/>
    <xf numFmtId="2" fontId="0" fillId="0" borderId="6" xfId="0" applyNumberFormat="1" applyFill="1" applyBorder="1"/>
    <xf numFmtId="0" fontId="3" fillId="0" borderId="6" xfId="0" applyNumberFormat="1" applyFont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0" fontId="1" fillId="4" borderId="2" xfId="0" applyNumberFormat="1" applyFont="1" applyFill="1" applyBorder="1"/>
    <xf numFmtId="0" fontId="1" fillId="4" borderId="2" xfId="0" applyNumberFormat="1" applyFont="1" applyFill="1" applyBorder="1" applyAlignment="1">
      <alignment horizontal="center"/>
    </xf>
    <xf numFmtId="0" fontId="0" fillId="4" borderId="3" xfId="0" applyNumberFormat="1" applyFill="1" applyBorder="1" applyAlignment="1">
      <alignment wrapText="1"/>
    </xf>
    <xf numFmtId="0" fontId="0" fillId="3" borderId="5" xfId="0" applyNumberFormat="1" applyFill="1" applyBorder="1" applyAlignment="1">
      <alignment horizontal="left"/>
    </xf>
    <xf numFmtId="0" fontId="0" fillId="3" borderId="6" xfId="0" applyNumberFormat="1" applyFill="1" applyBorder="1"/>
    <xf numFmtId="0" fontId="0" fillId="3" borderId="6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3" fillId="0" borderId="6" xfId="0" applyNumberFormat="1" applyFont="1" applyFill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0" fontId="0" fillId="4" borderId="0" xfId="0" applyFill="1" applyAlignment="1">
      <alignment wrapText="1"/>
    </xf>
    <xf numFmtId="0" fontId="2" fillId="3" borderId="33" xfId="0" applyNumberFormat="1" applyFont="1" applyFill="1" applyBorder="1" applyProtection="1"/>
    <xf numFmtId="0" fontId="0" fillId="3" borderId="0" xfId="0" applyNumberFormat="1" applyFill="1" applyBorder="1" applyProtection="1"/>
    <xf numFmtId="0" fontId="0" fillId="3" borderId="38" xfId="0" applyNumberFormat="1" applyFill="1" applyBorder="1" applyAlignment="1" applyProtection="1">
      <alignment horizontal="center"/>
    </xf>
    <xf numFmtId="0" fontId="0" fillId="6" borderId="0" xfId="0" applyFill="1" applyAlignment="1">
      <alignment wrapText="1"/>
    </xf>
    <xf numFmtId="0" fontId="7" fillId="6" borderId="5" xfId="0" applyFont="1" applyFill="1" applyBorder="1" applyAlignment="1" applyProtection="1">
      <alignment horizontal="right" vertic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left" vertical="center"/>
    </xf>
    <xf numFmtId="0" fontId="5" fillId="6" borderId="6" xfId="0" applyFont="1" applyFill="1" applyBorder="1" applyAlignment="1" applyProtection="1">
      <alignment horizontal="center" vertical="top"/>
    </xf>
    <xf numFmtId="0" fontId="0" fillId="6" borderId="8" xfId="0" applyFill="1" applyBorder="1"/>
    <xf numFmtId="0" fontId="0" fillId="0" borderId="6" xfId="0" applyFill="1" applyBorder="1"/>
    <xf numFmtId="0" fontId="2" fillId="0" borderId="6" xfId="0" applyFont="1" applyBorder="1" applyAlignment="1">
      <alignment horizontal="right"/>
    </xf>
    <xf numFmtId="0" fontId="0" fillId="0" borderId="0" xfId="0" applyAlignment="1">
      <alignment wrapText="1"/>
    </xf>
    <xf numFmtId="2" fontId="0" fillId="0" borderId="0" xfId="0" applyNumberFormat="1" applyFill="1"/>
    <xf numFmtId="0" fontId="2" fillId="0" borderId="25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2" fontId="2" fillId="0" borderId="26" xfId="0" applyNumberFormat="1" applyFont="1" applyFill="1" applyBorder="1" applyAlignment="1">
      <alignment horizontal="center"/>
    </xf>
    <xf numFmtId="2" fontId="2" fillId="0" borderId="32" xfId="0" applyNumberFormat="1" applyFont="1" applyFill="1" applyBorder="1" applyAlignment="1">
      <alignment horizontal="center"/>
    </xf>
    <xf numFmtId="0" fontId="0" fillId="0" borderId="26" xfId="0" applyNumberFormat="1" applyFill="1" applyBorder="1" applyAlignment="1">
      <alignment horizontal="center"/>
    </xf>
    <xf numFmtId="2" fontId="0" fillId="0" borderId="26" xfId="0" applyNumberFormat="1" applyFill="1" applyBorder="1" applyAlignment="1">
      <alignment horizontal="center"/>
    </xf>
    <xf numFmtId="0" fontId="0" fillId="0" borderId="25" xfId="0" applyNumberFormat="1" applyBorder="1"/>
    <xf numFmtId="0" fontId="0" fillId="0" borderId="32" xfId="0" applyNumberFormat="1" applyBorder="1"/>
    <xf numFmtId="0" fontId="0" fillId="0" borderId="33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16" xfId="0" applyNumberFormat="1" applyFill="1" applyBorder="1" applyAlignment="1" applyProtection="1">
      <alignment horizontal="center"/>
    </xf>
    <xf numFmtId="2" fontId="0" fillId="0" borderId="39" xfId="0" applyNumberFormat="1" applyFill="1" applyBorder="1" applyAlignment="1" applyProtection="1">
      <alignment horizontal="center"/>
    </xf>
    <xf numFmtId="2" fontId="0" fillId="0" borderId="27" xfId="0" applyNumberFormat="1" applyFill="1" applyBorder="1" applyAlignment="1" applyProtection="1">
      <alignment horizontal="center"/>
    </xf>
    <xf numFmtId="0" fontId="0" fillId="0" borderId="39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0" fontId="0" fillId="0" borderId="33" xfId="0" applyNumberFormat="1" applyBorder="1"/>
    <xf numFmtId="0" fontId="0" fillId="0" borderId="27" xfId="0" applyNumberFormat="1" applyBorder="1"/>
    <xf numFmtId="0" fontId="7" fillId="0" borderId="33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2" fontId="7" fillId="0" borderId="39" xfId="0" applyNumberFormat="1" applyFont="1" applyFill="1" applyBorder="1" applyAlignment="1" applyProtection="1">
      <alignment horizontal="center" vertical="center"/>
    </xf>
    <xf numFmtId="2" fontId="0" fillId="0" borderId="27" xfId="0" applyNumberForma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2" fontId="0" fillId="0" borderId="0" xfId="0" applyNumberFormat="1" applyFill="1" applyBorder="1" applyAlignment="1" applyProtection="1">
      <alignment horizontal="center" vertical="top"/>
    </xf>
    <xf numFmtId="0" fontId="2" fillId="3" borderId="6" xfId="0" applyNumberFormat="1" applyFont="1" applyFill="1" applyBorder="1" applyProtection="1"/>
    <xf numFmtId="0" fontId="0" fillId="3" borderId="7" xfId="0" applyNumberFormat="1" applyFill="1" applyBorder="1" applyProtection="1"/>
    <xf numFmtId="0" fontId="0" fillId="3" borderId="40" xfId="0" applyFill="1" applyBorder="1"/>
    <xf numFmtId="0" fontId="0" fillId="3" borderId="6" xfId="0" applyFill="1" applyBorder="1"/>
    <xf numFmtId="2" fontId="0" fillId="3" borderId="6" xfId="0" applyNumberFormat="1" applyFill="1" applyBorder="1"/>
    <xf numFmtId="2" fontId="0" fillId="3" borderId="41" xfId="0" applyNumberFormat="1" applyFill="1" applyBorder="1"/>
    <xf numFmtId="0" fontId="0" fillId="3" borderId="22" xfId="0" applyFill="1" applyBorder="1"/>
    <xf numFmtId="2" fontId="0" fillId="3" borderId="7" xfId="0" applyNumberFormat="1" applyFill="1" applyBorder="1"/>
    <xf numFmtId="0" fontId="0" fillId="3" borderId="40" xfId="0" applyNumberFormat="1" applyFill="1" applyBorder="1"/>
    <xf numFmtId="0" fontId="0" fillId="3" borderId="41" xfId="0" applyNumberFormat="1" applyFill="1" applyBorder="1"/>
    <xf numFmtId="0" fontId="0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/>
    <xf numFmtId="0" fontId="0" fillId="0" borderId="40" xfId="0" applyFill="1" applyBorder="1"/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41" xfId="0" applyNumberFormat="1" applyFont="1" applyFill="1" applyBorder="1" applyAlignment="1" applyProtection="1">
      <alignment horizontal="right"/>
    </xf>
    <xf numFmtId="0" fontId="0" fillId="0" borderId="22" xfId="0" applyFill="1" applyBorder="1"/>
    <xf numFmtId="165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ont="1" applyFill="1" applyBorder="1" applyAlignment="1" applyProtection="1">
      <alignment horizontal="right"/>
    </xf>
    <xf numFmtId="0" fontId="0" fillId="0" borderId="40" xfId="0" applyNumberFormat="1" applyFill="1" applyBorder="1"/>
    <xf numFmtId="0" fontId="0" fillId="0" borderId="41" xfId="0" applyNumberFormat="1" applyBorder="1"/>
    <xf numFmtId="2" fontId="0" fillId="3" borderId="6" xfId="0" applyNumberFormat="1" applyFill="1" applyBorder="1" applyAlignment="1" applyProtection="1">
      <alignment horizontal="right"/>
      <protection locked="0"/>
    </xf>
    <xf numFmtId="2" fontId="0" fillId="3" borderId="41" xfId="0" applyNumberFormat="1" applyFont="1" applyFill="1" applyBorder="1" applyAlignment="1" applyProtection="1">
      <alignment horizontal="right"/>
    </xf>
    <xf numFmtId="165" fontId="0" fillId="3" borderId="6" xfId="0" applyNumberFormat="1" applyFill="1" applyBorder="1" applyAlignment="1" applyProtection="1">
      <alignment horizontal="right"/>
      <protection locked="0"/>
    </xf>
    <xf numFmtId="2" fontId="0" fillId="3" borderId="7" xfId="0" applyNumberFormat="1" applyFont="1" applyFill="1" applyBorder="1" applyAlignment="1" applyProtection="1">
      <alignment horizontal="right"/>
    </xf>
    <xf numFmtId="0" fontId="0" fillId="0" borderId="42" xfId="0" applyNumberFormat="1" applyFont="1" applyFill="1" applyBorder="1" applyAlignment="1" applyProtection="1">
      <alignment horizontal="right"/>
    </xf>
    <xf numFmtId="0" fontId="0" fillId="0" borderId="43" xfId="0" applyFill="1" applyBorder="1"/>
    <xf numFmtId="0" fontId="0" fillId="0" borderId="44" xfId="0" applyFill="1" applyBorder="1"/>
    <xf numFmtId="2" fontId="0" fillId="0" borderId="44" xfId="0" applyNumberFormat="1" applyFill="1" applyBorder="1" applyAlignment="1" applyProtection="1">
      <alignment horizontal="right"/>
      <protection locked="0"/>
    </xf>
    <xf numFmtId="2" fontId="0" fillId="0" borderId="45" xfId="0" applyNumberFormat="1" applyFont="1" applyFill="1" applyBorder="1" applyAlignment="1" applyProtection="1">
      <alignment horizontal="right"/>
    </xf>
    <xf numFmtId="0" fontId="0" fillId="0" borderId="46" xfId="0" applyFill="1" applyBorder="1"/>
    <xf numFmtId="165" fontId="0" fillId="0" borderId="44" xfId="0" applyNumberFormat="1" applyFill="1" applyBorder="1" applyAlignment="1" applyProtection="1">
      <alignment horizontal="right"/>
      <protection locked="0"/>
    </xf>
    <xf numFmtId="2" fontId="0" fillId="0" borderId="47" xfId="0" applyNumberFormat="1" applyFont="1" applyFill="1" applyBorder="1" applyAlignment="1" applyProtection="1">
      <alignment horizontal="right"/>
    </xf>
    <xf numFmtId="0" fontId="0" fillId="0" borderId="43" xfId="0" applyNumberFormat="1" applyFill="1" applyBorder="1"/>
    <xf numFmtId="0" fontId="0" fillId="0" borderId="45" xfId="0" applyNumberFormat="1" applyBorder="1"/>
    <xf numFmtId="2" fontId="0" fillId="0" borderId="0" xfId="0" applyNumberFormat="1"/>
    <xf numFmtId="2" fontId="0" fillId="0" borderId="13" xfId="0" applyNumberFormat="1" applyFill="1" applyBorder="1"/>
    <xf numFmtId="0" fontId="6" fillId="5" borderId="18" xfId="0" applyFont="1" applyFill="1" applyBorder="1" applyAlignment="1" applyProtection="1">
      <alignment horizontal="left" indent="2"/>
    </xf>
    <xf numFmtId="49" fontId="1" fillId="5" borderId="19" xfId="0" applyNumberFormat="1" applyFont="1" applyFill="1" applyBorder="1" applyProtection="1"/>
    <xf numFmtId="49" fontId="1" fillId="5" borderId="19" xfId="0" applyNumberFormat="1" applyFont="1" applyFill="1" applyBorder="1" applyAlignment="1" applyProtection="1">
      <alignment horizontal="center"/>
    </xf>
    <xf numFmtId="0" fontId="0" fillId="4" borderId="24" xfId="0" applyFill="1" applyBorder="1" applyAlignment="1">
      <alignment wrapText="1"/>
    </xf>
    <xf numFmtId="0" fontId="0" fillId="4" borderId="18" xfId="0" applyNumberFormat="1" applyFill="1" applyBorder="1" applyAlignment="1" applyProtection="1">
      <alignment horizontal="center"/>
    </xf>
    <xf numFmtId="0" fontId="0" fillId="4" borderId="19" xfId="0" applyNumberFormat="1" applyFill="1" applyBorder="1" applyAlignment="1" applyProtection="1">
      <alignment horizontal="center"/>
    </xf>
    <xf numFmtId="2" fontId="0" fillId="4" borderId="19" xfId="0" applyNumberFormat="1" applyFill="1" applyBorder="1" applyAlignment="1" applyProtection="1">
      <alignment horizontal="center"/>
    </xf>
    <xf numFmtId="0" fontId="0" fillId="4" borderId="20" xfId="0" applyNumberFormat="1" applyFill="1" applyBorder="1"/>
    <xf numFmtId="0" fontId="0" fillId="0" borderId="6" xfId="0" applyNumberFormat="1" applyFill="1" applyBorder="1" applyAlignment="1">
      <alignment horizontal="left"/>
    </xf>
    <xf numFmtId="0" fontId="0" fillId="0" borderId="6" xfId="0" applyNumberFormat="1" applyBorder="1" applyAlignment="1">
      <alignment wrapText="1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6" fillId="4" borderId="33" xfId="0" applyFont="1" applyFill="1" applyBorder="1" applyAlignment="1" applyProtection="1">
      <alignment horizontal="left" indent="2"/>
    </xf>
    <xf numFmtId="49" fontId="1" fillId="4" borderId="0" xfId="0" applyNumberFormat="1" applyFont="1" applyFill="1" applyBorder="1" applyProtection="1"/>
    <xf numFmtId="49" fontId="1" fillId="4" borderId="0" xfId="0" applyNumberFormat="1" applyFont="1" applyFill="1" applyBorder="1" applyAlignment="1" applyProtection="1">
      <alignment horizontal="center"/>
    </xf>
    <xf numFmtId="0" fontId="0" fillId="4" borderId="18" xfId="0" applyFill="1" applyBorder="1" applyAlignment="1" applyProtection="1">
      <alignment horizontal="center"/>
    </xf>
    <xf numFmtId="0" fontId="0" fillId="4" borderId="19" xfId="0" applyFill="1" applyBorder="1" applyAlignment="1" applyProtection="1">
      <alignment horizontal="center"/>
    </xf>
    <xf numFmtId="0" fontId="0" fillId="4" borderId="20" xfId="0" applyFill="1" applyBorder="1"/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7</xdr:col>
      <xdr:colOff>28575</xdr:colOff>
      <xdr:row>5</xdr:row>
      <xdr:rowOff>133350</xdr:rowOff>
    </xdr:to>
    <xdr:pic>
      <xdr:nvPicPr>
        <xdr:cNvPr id="2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4829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285750</xdr:colOff>
      <xdr:row>5</xdr:row>
      <xdr:rowOff>9525</xdr:rowOff>
    </xdr:to>
    <xdr:pic>
      <xdr:nvPicPr>
        <xdr:cNvPr id="2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48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terberg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kenblad"/>
      <sheetName val="invoerblad"/>
      <sheetName val="uitslag"/>
      <sheetName val="startlijst finale"/>
      <sheetName val="uitslag finale"/>
      <sheetName val="Superfinale"/>
    </sheetNames>
    <sheetDataSet>
      <sheetData sheetId="0">
        <row r="16">
          <cell r="X16" t="str">
            <v>+</v>
          </cell>
        </row>
        <row r="45">
          <cell r="X45" t="str">
            <v>+</v>
          </cell>
        </row>
        <row r="46">
          <cell r="X46" t="str">
            <v>+</v>
          </cell>
        </row>
        <row r="47">
          <cell r="X47" t="str">
            <v>+</v>
          </cell>
        </row>
        <row r="62">
          <cell r="X62" t="str">
            <v>+</v>
          </cell>
        </row>
        <row r="87">
          <cell r="X87">
            <v>0</v>
          </cell>
        </row>
        <row r="88">
          <cell r="X88">
            <v>0</v>
          </cell>
        </row>
      </sheetData>
      <sheetData sheetId="1">
        <row r="77">
          <cell r="Y77">
            <v>1</v>
          </cell>
          <cell r="Z77">
            <v>35.69</v>
          </cell>
          <cell r="AA77">
            <v>0</v>
          </cell>
        </row>
        <row r="78">
          <cell r="Y78">
            <v>1</v>
          </cell>
          <cell r="Z78">
            <v>45.23</v>
          </cell>
          <cell r="AA78">
            <v>5</v>
          </cell>
        </row>
        <row r="79">
          <cell r="Y79">
            <v>1</v>
          </cell>
          <cell r="Z79">
            <v>35.6</v>
          </cell>
          <cell r="AA79">
            <v>10</v>
          </cell>
        </row>
        <row r="80">
          <cell r="Y80">
            <v>1</v>
          </cell>
          <cell r="Z80">
            <v>36.92</v>
          </cell>
          <cell r="AA80">
            <v>0</v>
          </cell>
        </row>
        <row r="81">
          <cell r="Y81">
            <v>1</v>
          </cell>
          <cell r="Z81">
            <v>26.81</v>
          </cell>
          <cell r="AA81">
            <v>0</v>
          </cell>
        </row>
        <row r="143">
          <cell r="Y143">
            <v>1</v>
          </cell>
          <cell r="Z143">
            <v>38.869999999999997</v>
          </cell>
          <cell r="AA143">
            <v>0</v>
          </cell>
        </row>
        <row r="144">
          <cell r="Y144">
            <v>1</v>
          </cell>
          <cell r="Z144">
            <v>38.130000000000003</v>
          </cell>
          <cell r="AA144">
            <v>0</v>
          </cell>
        </row>
        <row r="145">
          <cell r="Y145">
            <v>1</v>
          </cell>
          <cell r="Z145">
            <v>30.47</v>
          </cell>
          <cell r="AA145">
            <v>5</v>
          </cell>
        </row>
        <row r="146">
          <cell r="Y146">
            <v>1</v>
          </cell>
          <cell r="Z146">
            <v>45.77</v>
          </cell>
          <cell r="AA146">
            <v>5</v>
          </cell>
        </row>
        <row r="253">
          <cell r="Y253">
            <v>1</v>
          </cell>
          <cell r="Z253">
            <v>50.94</v>
          </cell>
          <cell r="AA253">
            <v>0</v>
          </cell>
        </row>
        <row r="254">
          <cell r="Y254">
            <v>1</v>
          </cell>
          <cell r="Z254">
            <v>29.57</v>
          </cell>
          <cell r="AA254">
            <v>5</v>
          </cell>
        </row>
        <row r="255">
          <cell r="Y255">
            <v>1</v>
          </cell>
          <cell r="Z255">
            <v>43.9</v>
          </cell>
          <cell r="AA255">
            <v>5</v>
          </cell>
        </row>
        <row r="256">
          <cell r="Y256">
            <v>1</v>
          </cell>
          <cell r="Z256">
            <v>41.56</v>
          </cell>
          <cell r="AA256">
            <v>0</v>
          </cell>
        </row>
        <row r="257">
          <cell r="Y257">
            <v>1</v>
          </cell>
          <cell r="Z257">
            <v>36.520000000000003</v>
          </cell>
          <cell r="AA257">
            <v>0</v>
          </cell>
        </row>
        <row r="318">
          <cell r="Y318">
            <v>1</v>
          </cell>
          <cell r="Z318">
            <v>49.87</v>
          </cell>
          <cell r="AA318">
            <v>5</v>
          </cell>
        </row>
        <row r="319">
          <cell r="Y319">
            <v>1</v>
          </cell>
          <cell r="Z319">
            <v>55.46</v>
          </cell>
          <cell r="AA319">
            <v>55</v>
          </cell>
        </row>
        <row r="320">
          <cell r="Y320">
            <v>1</v>
          </cell>
          <cell r="Z320">
            <v>46.69</v>
          </cell>
          <cell r="AA320">
            <v>10</v>
          </cell>
        </row>
        <row r="386">
          <cell r="Y386">
            <v>1</v>
          </cell>
          <cell r="Z386">
            <v>28</v>
          </cell>
          <cell r="AA386">
            <v>10</v>
          </cell>
        </row>
        <row r="387">
          <cell r="Y387">
            <v>1</v>
          </cell>
          <cell r="Z387">
            <v>29.71</v>
          </cell>
          <cell r="AA387">
            <v>0</v>
          </cell>
        </row>
        <row r="388">
          <cell r="Y388">
            <v>1</v>
          </cell>
          <cell r="Z388">
            <v>33.47</v>
          </cell>
          <cell r="AA388">
            <v>0</v>
          </cell>
        </row>
        <row r="389">
          <cell r="Y389">
            <v>1</v>
          </cell>
          <cell r="Z389">
            <v>39.94</v>
          </cell>
          <cell r="AA389">
            <v>20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6"/>
  <sheetViews>
    <sheetView topLeftCell="E52" workbookViewId="0">
      <selection activeCell="AA77" sqref="AA77"/>
    </sheetView>
  </sheetViews>
  <sheetFormatPr defaultRowHeight="15"/>
  <cols>
    <col min="2" max="2" width="24.28515625" bestFit="1" customWidth="1"/>
    <col min="4" max="32" width="6.7109375" customWidth="1"/>
  </cols>
  <sheetData>
    <row r="1" spans="1:28">
      <c r="A1" s="1"/>
      <c r="B1" s="2" t="s">
        <v>0</v>
      </c>
      <c r="C1" s="3"/>
      <c r="D1" s="4" t="s">
        <v>1</v>
      </c>
      <c r="E1" s="5"/>
      <c r="F1" s="5"/>
      <c r="G1" s="5"/>
      <c r="H1" s="5"/>
      <c r="I1" s="5"/>
      <c r="J1" s="6"/>
      <c r="K1" s="4" t="s">
        <v>2</v>
      </c>
      <c r="L1" s="5"/>
      <c r="M1" s="5"/>
      <c r="N1" s="5"/>
      <c r="O1" s="5"/>
      <c r="P1" s="5"/>
      <c r="Q1" s="6"/>
      <c r="R1" s="7" t="s">
        <v>3</v>
      </c>
      <c r="S1" s="8"/>
      <c r="T1" s="9"/>
      <c r="U1" s="9"/>
      <c r="V1" s="9"/>
      <c r="W1" s="9"/>
      <c r="X1" s="9"/>
      <c r="Y1" s="9"/>
      <c r="Z1" s="9"/>
      <c r="AA1" s="9"/>
      <c r="AB1" s="9"/>
    </row>
    <row r="2" spans="1:28">
      <c r="A2" s="10"/>
      <c r="D2" s="11" t="s">
        <v>4</v>
      </c>
      <c r="E2" s="12"/>
      <c r="F2" s="13" t="s">
        <v>5</v>
      </c>
      <c r="G2" s="13"/>
      <c r="H2" s="13"/>
      <c r="I2" s="13" t="s">
        <v>6</v>
      </c>
      <c r="J2" s="14" t="s">
        <v>7</v>
      </c>
      <c r="K2" s="11" t="s">
        <v>4</v>
      </c>
      <c r="L2" s="12"/>
      <c r="M2" s="13" t="s">
        <v>5</v>
      </c>
      <c r="N2" s="13"/>
      <c r="O2" s="13"/>
      <c r="P2" s="13" t="s">
        <v>6</v>
      </c>
      <c r="Q2" s="14" t="s">
        <v>7</v>
      </c>
      <c r="R2" s="15" t="s">
        <v>8</v>
      </c>
      <c r="S2" s="16" t="s">
        <v>9</v>
      </c>
    </row>
    <row r="3" spans="1:28">
      <c r="A3" s="10"/>
      <c r="C3" s="17"/>
      <c r="D3" s="18" t="s">
        <v>10</v>
      </c>
      <c r="E3" s="13" t="s">
        <v>11</v>
      </c>
      <c r="F3" s="13" t="s">
        <v>12</v>
      </c>
      <c r="G3" s="13"/>
      <c r="H3" s="13" t="s">
        <v>13</v>
      </c>
      <c r="I3" s="13" t="s">
        <v>14</v>
      </c>
      <c r="J3" s="14"/>
      <c r="K3" s="18" t="s">
        <v>10</v>
      </c>
      <c r="L3" s="13" t="s">
        <v>11</v>
      </c>
      <c r="M3" s="13" t="s">
        <v>12</v>
      </c>
      <c r="N3" s="13"/>
      <c r="O3" s="13" t="s">
        <v>13</v>
      </c>
      <c r="P3" s="13" t="s">
        <v>14</v>
      </c>
      <c r="Q3" s="14"/>
      <c r="R3" s="15"/>
      <c r="S3" s="16"/>
    </row>
    <row r="4" spans="1:28">
      <c r="A4" s="19" t="s">
        <v>15</v>
      </c>
      <c r="B4" s="20"/>
      <c r="C4" s="21"/>
      <c r="D4" s="22"/>
      <c r="E4" s="23"/>
      <c r="F4" s="23"/>
      <c r="G4" s="23"/>
      <c r="H4" s="23"/>
      <c r="I4" s="23"/>
      <c r="J4" s="24"/>
      <c r="K4" s="22"/>
      <c r="L4" s="23"/>
      <c r="M4" s="23"/>
      <c r="N4" s="23"/>
      <c r="O4" s="23"/>
      <c r="P4" s="23"/>
      <c r="Q4" s="24"/>
      <c r="R4" s="25"/>
      <c r="S4" s="26"/>
    </row>
    <row r="5" spans="1:28">
      <c r="A5" s="27">
        <v>1103</v>
      </c>
      <c r="B5" s="28" t="s">
        <v>16</v>
      </c>
      <c r="C5" s="29" t="s">
        <v>17</v>
      </c>
      <c r="D5" s="30">
        <v>1</v>
      </c>
      <c r="E5" s="30">
        <v>45.25</v>
      </c>
      <c r="F5" s="30">
        <v>5</v>
      </c>
      <c r="G5" s="30" t="s">
        <v>18</v>
      </c>
      <c r="H5" s="30">
        <v>105.25</v>
      </c>
      <c r="I5" s="30">
        <v>110.25</v>
      </c>
      <c r="J5" s="31">
        <v>1</v>
      </c>
      <c r="K5" s="30">
        <v>1</v>
      </c>
      <c r="L5" s="30">
        <v>41.24</v>
      </c>
      <c r="M5" s="30">
        <v>5</v>
      </c>
      <c r="N5" s="30" t="s">
        <v>18</v>
      </c>
      <c r="O5" s="30">
        <v>101.24000000000001</v>
      </c>
      <c r="P5" s="30">
        <v>106.24000000000001</v>
      </c>
      <c r="Q5" s="31">
        <v>1</v>
      </c>
      <c r="R5" s="32">
        <v>216.49</v>
      </c>
      <c r="S5" s="33">
        <v>1</v>
      </c>
    </row>
    <row r="6" spans="1:28">
      <c r="A6" s="27">
        <v>3353</v>
      </c>
      <c r="B6" s="28" t="s">
        <v>19</v>
      </c>
      <c r="C6" s="29" t="s">
        <v>17</v>
      </c>
      <c r="D6" s="30">
        <v>1</v>
      </c>
      <c r="E6" s="30">
        <v>54.48</v>
      </c>
      <c r="F6" s="30">
        <v>0</v>
      </c>
      <c r="G6" s="30" t="s">
        <v>18</v>
      </c>
      <c r="H6" s="30">
        <v>114.47999999999999</v>
      </c>
      <c r="I6" s="30">
        <v>114.47999999999999</v>
      </c>
      <c r="J6" s="31">
        <v>2</v>
      </c>
      <c r="K6" s="30">
        <v>1</v>
      </c>
      <c r="L6" s="30">
        <v>50.72</v>
      </c>
      <c r="M6" s="30">
        <v>5</v>
      </c>
      <c r="N6" s="30" t="s">
        <v>18</v>
      </c>
      <c r="O6" s="30">
        <v>110.72</v>
      </c>
      <c r="P6" s="30">
        <v>115.72</v>
      </c>
      <c r="Q6" s="31">
        <v>2</v>
      </c>
      <c r="R6" s="32">
        <v>230.2</v>
      </c>
      <c r="S6" s="33">
        <v>2</v>
      </c>
    </row>
    <row r="7" spans="1:28">
      <c r="A7" s="27">
        <v>3608</v>
      </c>
      <c r="B7" s="28" t="s">
        <v>20</v>
      </c>
      <c r="C7" s="29" t="s">
        <v>17</v>
      </c>
      <c r="D7" s="30">
        <v>2</v>
      </c>
      <c r="E7" s="30">
        <v>11.32</v>
      </c>
      <c r="F7" s="30">
        <v>5</v>
      </c>
      <c r="G7" s="30" t="s">
        <v>18</v>
      </c>
      <c r="H7" s="30">
        <v>131.32</v>
      </c>
      <c r="I7" s="30">
        <v>136.32</v>
      </c>
      <c r="J7" s="31">
        <v>3</v>
      </c>
      <c r="K7" s="30">
        <v>1</v>
      </c>
      <c r="L7" s="30">
        <v>57.91</v>
      </c>
      <c r="M7" s="30">
        <v>5</v>
      </c>
      <c r="N7" s="30" t="s">
        <v>18</v>
      </c>
      <c r="O7" s="30">
        <v>117.91</v>
      </c>
      <c r="P7" s="30">
        <v>122.91</v>
      </c>
      <c r="Q7" s="31">
        <v>4</v>
      </c>
      <c r="R7" s="32">
        <v>259.23</v>
      </c>
      <c r="S7" s="33">
        <v>3</v>
      </c>
    </row>
    <row r="8" spans="1:28">
      <c r="A8" s="34">
        <v>3494</v>
      </c>
      <c r="B8" s="35" t="s">
        <v>21</v>
      </c>
      <c r="C8" s="36" t="s">
        <v>17</v>
      </c>
      <c r="D8" s="30">
        <v>2</v>
      </c>
      <c r="E8" s="30">
        <v>11.16</v>
      </c>
      <c r="F8" s="30">
        <v>10</v>
      </c>
      <c r="G8" s="30" t="s">
        <v>18</v>
      </c>
      <c r="H8" s="30">
        <v>131.16</v>
      </c>
      <c r="I8" s="30">
        <v>141.16</v>
      </c>
      <c r="J8" s="31">
        <v>5</v>
      </c>
      <c r="K8" s="30">
        <v>1</v>
      </c>
      <c r="L8" s="30">
        <v>58.76</v>
      </c>
      <c r="M8" s="30">
        <v>0</v>
      </c>
      <c r="N8" s="30" t="s">
        <v>18</v>
      </c>
      <c r="O8" s="30">
        <v>118.75999999999999</v>
      </c>
      <c r="P8" s="30">
        <v>118.75999999999999</v>
      </c>
      <c r="Q8" s="31">
        <v>3</v>
      </c>
      <c r="R8" s="32">
        <v>259.91999999999996</v>
      </c>
      <c r="S8" s="37">
        <v>4</v>
      </c>
    </row>
    <row r="9" spans="1:28">
      <c r="A9" s="34">
        <v>3157</v>
      </c>
      <c r="B9" s="35" t="s">
        <v>22</v>
      </c>
      <c r="C9" s="36" t="s">
        <v>17</v>
      </c>
      <c r="D9" s="30">
        <v>2</v>
      </c>
      <c r="E9" s="30">
        <v>20.45</v>
      </c>
      <c r="F9" s="30">
        <v>0</v>
      </c>
      <c r="G9" s="30" t="s">
        <v>18</v>
      </c>
      <c r="H9" s="30">
        <v>140.44999999999999</v>
      </c>
      <c r="I9" s="30">
        <v>140.44999999999999</v>
      </c>
      <c r="J9" s="31">
        <v>4</v>
      </c>
      <c r="K9" s="30">
        <v>2</v>
      </c>
      <c r="L9" s="30">
        <v>12.98</v>
      </c>
      <c r="M9" s="30">
        <v>5</v>
      </c>
      <c r="N9" s="30" t="s">
        <v>18</v>
      </c>
      <c r="O9" s="30">
        <v>132.97999999999999</v>
      </c>
      <c r="P9" s="30">
        <v>137.97999999999999</v>
      </c>
      <c r="Q9" s="31">
        <v>5</v>
      </c>
      <c r="R9" s="32">
        <v>278.42999999999995</v>
      </c>
      <c r="S9" s="37">
        <v>5</v>
      </c>
    </row>
    <row r="10" spans="1:28">
      <c r="A10" s="34">
        <v>3600</v>
      </c>
      <c r="B10" s="35" t="s">
        <v>23</v>
      </c>
      <c r="C10" s="36" t="s">
        <v>17</v>
      </c>
      <c r="D10" s="30">
        <v>2</v>
      </c>
      <c r="E10" s="30">
        <v>41.72</v>
      </c>
      <c r="F10" s="30">
        <v>10</v>
      </c>
      <c r="G10" s="30" t="s">
        <v>18</v>
      </c>
      <c r="H10" s="30">
        <v>161.72</v>
      </c>
      <c r="I10" s="30">
        <v>171.72</v>
      </c>
      <c r="J10" s="31">
        <v>7</v>
      </c>
      <c r="K10" s="30">
        <v>2</v>
      </c>
      <c r="L10" s="30">
        <v>18.510000000000002</v>
      </c>
      <c r="M10" s="30">
        <v>20</v>
      </c>
      <c r="N10" s="30" t="s">
        <v>18</v>
      </c>
      <c r="O10" s="30">
        <v>138.51</v>
      </c>
      <c r="P10" s="30">
        <v>158.51</v>
      </c>
      <c r="Q10" s="31">
        <v>6</v>
      </c>
      <c r="R10" s="32">
        <v>330.23</v>
      </c>
      <c r="S10" s="37">
        <v>6</v>
      </c>
    </row>
    <row r="11" spans="1:28">
      <c r="A11" s="34">
        <v>1</v>
      </c>
      <c r="B11" s="35" t="s">
        <v>24</v>
      </c>
      <c r="C11" s="36" t="s">
        <v>25</v>
      </c>
      <c r="D11" s="30">
        <v>2</v>
      </c>
      <c r="E11" s="30">
        <v>38.770000000000003</v>
      </c>
      <c r="F11" s="30">
        <v>10</v>
      </c>
      <c r="G11" s="30" t="s">
        <v>18</v>
      </c>
      <c r="H11" s="30">
        <v>158.77000000000001</v>
      </c>
      <c r="I11" s="30">
        <v>168.77</v>
      </c>
      <c r="J11" s="31">
        <v>6</v>
      </c>
      <c r="K11" s="30">
        <v>2</v>
      </c>
      <c r="L11" s="30">
        <v>36.97</v>
      </c>
      <c r="M11" s="30">
        <v>15</v>
      </c>
      <c r="N11" s="30" t="s">
        <v>18</v>
      </c>
      <c r="O11" s="30">
        <v>156.97</v>
      </c>
      <c r="P11" s="30">
        <v>171.97</v>
      </c>
      <c r="Q11" s="31">
        <v>8</v>
      </c>
      <c r="R11" s="32">
        <v>340.74</v>
      </c>
      <c r="S11" s="37">
        <v>7</v>
      </c>
    </row>
    <row r="12" spans="1:28">
      <c r="A12" s="34">
        <v>6</v>
      </c>
      <c r="B12" s="35" t="s">
        <v>26</v>
      </c>
      <c r="C12" s="36" t="s">
        <v>17</v>
      </c>
      <c r="D12" s="30">
        <v>2</v>
      </c>
      <c r="E12" s="30">
        <v>37.229999999999997</v>
      </c>
      <c r="F12" s="30">
        <v>20</v>
      </c>
      <c r="G12" s="30" t="s">
        <v>18</v>
      </c>
      <c r="H12" s="30">
        <v>157.22999999999999</v>
      </c>
      <c r="I12" s="30">
        <v>177.23</v>
      </c>
      <c r="J12" s="31">
        <v>8</v>
      </c>
      <c r="K12" s="30">
        <v>2</v>
      </c>
      <c r="L12" s="30">
        <v>29.85</v>
      </c>
      <c r="M12" s="30">
        <v>15</v>
      </c>
      <c r="N12" s="30" t="s">
        <v>18</v>
      </c>
      <c r="O12" s="30">
        <v>149.85</v>
      </c>
      <c r="P12" s="30">
        <v>164.85</v>
      </c>
      <c r="Q12" s="31">
        <v>7</v>
      </c>
      <c r="R12" s="32">
        <v>342.08</v>
      </c>
      <c r="S12" s="37">
        <v>8</v>
      </c>
    </row>
    <row r="13" spans="1:28">
      <c r="A13" s="19" t="s">
        <v>27</v>
      </c>
      <c r="B13" s="20"/>
      <c r="C13" s="21"/>
      <c r="D13" s="38"/>
      <c r="E13" s="39"/>
      <c r="F13" s="39"/>
      <c r="G13" s="39"/>
      <c r="H13" s="39"/>
      <c r="I13" s="39"/>
      <c r="J13" s="40"/>
      <c r="K13" s="38"/>
      <c r="L13" s="39"/>
      <c r="M13" s="39"/>
      <c r="N13" s="39"/>
      <c r="O13" s="39"/>
      <c r="P13" s="39"/>
      <c r="Q13" s="40"/>
      <c r="R13" s="41"/>
      <c r="S13" s="42"/>
    </row>
    <row r="14" spans="1:28">
      <c r="A14" s="27">
        <v>1463</v>
      </c>
      <c r="B14" s="28" t="s">
        <v>28</v>
      </c>
      <c r="C14" s="29" t="s">
        <v>29</v>
      </c>
      <c r="D14" s="30">
        <v>1</v>
      </c>
      <c r="E14" s="30">
        <v>54.11</v>
      </c>
      <c r="F14" s="30">
        <v>0</v>
      </c>
      <c r="G14" s="30" t="s">
        <v>18</v>
      </c>
      <c r="H14" s="30">
        <v>114.11</v>
      </c>
      <c r="I14" s="30">
        <v>114.11</v>
      </c>
      <c r="J14" s="31">
        <v>1</v>
      </c>
      <c r="K14" s="30">
        <v>1</v>
      </c>
      <c r="L14" s="30">
        <v>53.04</v>
      </c>
      <c r="M14" s="30">
        <v>0</v>
      </c>
      <c r="N14" s="30" t="s">
        <v>18</v>
      </c>
      <c r="O14" s="30">
        <v>113.03999999999999</v>
      </c>
      <c r="P14" s="30">
        <v>113.03999999999999</v>
      </c>
      <c r="Q14" s="31">
        <v>1</v>
      </c>
      <c r="R14" s="32">
        <v>227.14999999999998</v>
      </c>
      <c r="S14" s="33">
        <v>1</v>
      </c>
      <c r="T14" s="43"/>
      <c r="U14" s="43"/>
      <c r="V14" s="43"/>
      <c r="W14" s="43"/>
      <c r="X14" s="43"/>
      <c r="Y14" s="43"/>
      <c r="Z14" s="43"/>
      <c r="AA14" s="43"/>
      <c r="AB14" s="43"/>
    </row>
    <row r="15" spans="1:28">
      <c r="A15" s="27">
        <v>7</v>
      </c>
      <c r="B15" s="28" t="s">
        <v>30</v>
      </c>
      <c r="C15" s="29" t="s">
        <v>29</v>
      </c>
      <c r="D15" s="44">
        <v>1</v>
      </c>
      <c r="E15" s="44">
        <v>57.09</v>
      </c>
      <c r="F15" s="44">
        <v>0</v>
      </c>
      <c r="G15" s="44" t="s">
        <v>18</v>
      </c>
      <c r="H15" s="44">
        <v>117.09</v>
      </c>
      <c r="I15" s="44">
        <v>117.09</v>
      </c>
      <c r="J15" s="45">
        <v>2</v>
      </c>
      <c r="K15" s="44">
        <v>1</v>
      </c>
      <c r="L15" s="44">
        <v>53.21</v>
      </c>
      <c r="M15" s="44">
        <v>5</v>
      </c>
      <c r="N15" s="44" t="s">
        <v>18</v>
      </c>
      <c r="O15" s="44">
        <v>113.21000000000001</v>
      </c>
      <c r="P15" s="44">
        <v>118.21000000000001</v>
      </c>
      <c r="Q15" s="45">
        <v>2</v>
      </c>
      <c r="R15" s="46">
        <v>235.3</v>
      </c>
      <c r="S15" s="29">
        <v>2</v>
      </c>
    </row>
    <row r="16" spans="1:28">
      <c r="A16" s="47">
        <v>2026</v>
      </c>
      <c r="B16" s="44" t="s">
        <v>31</v>
      </c>
      <c r="C16" s="45" t="s">
        <v>29</v>
      </c>
      <c r="D16" s="44">
        <v>1</v>
      </c>
      <c r="E16" s="44">
        <v>58.6</v>
      </c>
      <c r="F16" s="44">
        <v>5</v>
      </c>
      <c r="G16" s="44" t="s">
        <v>18</v>
      </c>
      <c r="H16" s="44">
        <v>118.6</v>
      </c>
      <c r="I16" s="44">
        <v>123.6</v>
      </c>
      <c r="J16" s="45">
        <v>3</v>
      </c>
      <c r="K16" s="44">
        <v>1</v>
      </c>
      <c r="L16" s="44">
        <v>58.15</v>
      </c>
      <c r="M16" s="44">
        <v>5</v>
      </c>
      <c r="N16" s="44" t="s">
        <v>18</v>
      </c>
      <c r="O16" s="44">
        <v>118.15</v>
      </c>
      <c r="P16" s="44">
        <v>123.15</v>
      </c>
      <c r="Q16" s="45">
        <v>3</v>
      </c>
      <c r="R16" s="46">
        <v>246.75</v>
      </c>
      <c r="S16" s="45">
        <v>3</v>
      </c>
    </row>
    <row r="17" spans="1:28">
      <c r="A17" s="48">
        <v>1659</v>
      </c>
      <c r="B17" s="49" t="s">
        <v>32</v>
      </c>
      <c r="C17" s="50" t="s">
        <v>29</v>
      </c>
      <c r="D17" s="51">
        <v>2</v>
      </c>
      <c r="E17" s="51">
        <v>20.93</v>
      </c>
      <c r="F17" s="51">
        <v>10</v>
      </c>
      <c r="G17" s="51" t="s">
        <v>18</v>
      </c>
      <c r="H17" s="51">
        <v>140.93</v>
      </c>
      <c r="I17" s="51">
        <v>150.93</v>
      </c>
      <c r="J17" s="52">
        <v>4</v>
      </c>
      <c r="K17" s="51">
        <v>2</v>
      </c>
      <c r="L17" s="51">
        <v>16.55</v>
      </c>
      <c r="M17" s="51">
        <v>0</v>
      </c>
      <c r="N17" s="51" t="s">
        <v>18</v>
      </c>
      <c r="O17" s="51">
        <v>136.55000000000001</v>
      </c>
      <c r="P17" s="51">
        <v>136.55000000000001</v>
      </c>
      <c r="Q17" s="52">
        <v>4</v>
      </c>
      <c r="R17" s="53">
        <v>287.48</v>
      </c>
      <c r="S17" s="52">
        <v>4</v>
      </c>
    </row>
    <row r="18" spans="1:28">
      <c r="A18" s="1"/>
      <c r="B18" s="2" t="s">
        <v>0</v>
      </c>
      <c r="C18" s="3"/>
      <c r="D18" s="54" t="s">
        <v>1</v>
      </c>
      <c r="E18" s="55"/>
      <c r="F18" s="55"/>
      <c r="G18" s="55"/>
      <c r="H18" s="55"/>
      <c r="I18" s="55"/>
      <c r="J18" s="56"/>
      <c r="K18" s="57" t="s">
        <v>2</v>
      </c>
      <c r="L18" s="55"/>
      <c r="M18" s="55"/>
      <c r="N18" s="55"/>
      <c r="O18" s="55"/>
      <c r="P18" s="55"/>
      <c r="Q18" s="56"/>
      <c r="R18" s="58" t="s">
        <v>3</v>
      </c>
      <c r="S18" s="56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0"/>
      <c r="D19" s="11" t="s">
        <v>4</v>
      </c>
      <c r="E19" s="12"/>
      <c r="F19" s="13" t="s">
        <v>5</v>
      </c>
      <c r="G19" s="13"/>
      <c r="H19" s="13"/>
      <c r="I19" s="13" t="s">
        <v>6</v>
      </c>
      <c r="J19" s="16" t="s">
        <v>7</v>
      </c>
      <c r="K19" s="59" t="s">
        <v>4</v>
      </c>
      <c r="L19" s="12"/>
      <c r="M19" s="13" t="s">
        <v>5</v>
      </c>
      <c r="N19" s="13"/>
      <c r="O19" s="13"/>
      <c r="P19" s="13" t="s">
        <v>6</v>
      </c>
      <c r="Q19" s="16" t="s">
        <v>7</v>
      </c>
      <c r="R19" s="15" t="s">
        <v>8</v>
      </c>
      <c r="S19" s="16" t="s">
        <v>9</v>
      </c>
    </row>
    <row r="20" spans="1:28">
      <c r="A20" s="10"/>
      <c r="C20" s="17"/>
      <c r="D20" s="18" t="s">
        <v>10</v>
      </c>
      <c r="E20" s="13" t="s">
        <v>11</v>
      </c>
      <c r="F20" s="13" t="s">
        <v>12</v>
      </c>
      <c r="G20" s="13"/>
      <c r="H20" s="13" t="s">
        <v>13</v>
      </c>
      <c r="I20" s="13" t="s">
        <v>14</v>
      </c>
      <c r="J20" s="16"/>
      <c r="K20" s="60" t="s">
        <v>10</v>
      </c>
      <c r="L20" s="13" t="s">
        <v>11</v>
      </c>
      <c r="M20" s="13" t="s">
        <v>12</v>
      </c>
      <c r="N20" s="13"/>
      <c r="O20" s="13" t="s">
        <v>13</v>
      </c>
      <c r="P20" s="13" t="s">
        <v>14</v>
      </c>
      <c r="Q20" s="16"/>
      <c r="R20" s="15"/>
      <c r="S20" s="16"/>
    </row>
    <row r="21" spans="1:28">
      <c r="A21" s="19" t="s">
        <v>33</v>
      </c>
      <c r="B21" s="20"/>
      <c r="C21" s="21"/>
      <c r="D21" s="22"/>
      <c r="E21" s="23"/>
      <c r="F21" s="23"/>
      <c r="G21" s="23"/>
      <c r="H21" s="23"/>
      <c r="I21" s="23"/>
      <c r="J21" s="26"/>
      <c r="K21" s="61"/>
      <c r="L21" s="23"/>
      <c r="M21" s="23"/>
      <c r="N21" s="23"/>
      <c r="O21" s="23"/>
      <c r="P21" s="23"/>
      <c r="Q21" s="26"/>
      <c r="R21" s="25"/>
      <c r="S21" s="26"/>
    </row>
    <row r="22" spans="1:28">
      <c r="A22" s="27">
        <v>8</v>
      </c>
      <c r="B22" s="28" t="s">
        <v>34</v>
      </c>
      <c r="C22" s="29" t="s">
        <v>35</v>
      </c>
      <c r="D22" s="62">
        <v>2</v>
      </c>
      <c r="E22" s="62">
        <v>0.75</v>
      </c>
      <c r="F22" s="62">
        <v>5</v>
      </c>
      <c r="G22" s="62" t="s">
        <v>18</v>
      </c>
      <c r="H22" s="62">
        <v>120.75</v>
      </c>
      <c r="I22" s="62">
        <v>125.75</v>
      </c>
      <c r="J22" s="37">
        <v>1</v>
      </c>
      <c r="K22" s="62">
        <v>1</v>
      </c>
      <c r="L22" s="62">
        <v>56.2</v>
      </c>
      <c r="M22" s="62">
        <v>0</v>
      </c>
      <c r="N22" s="62" t="s">
        <v>18</v>
      </c>
      <c r="O22" s="62">
        <v>116.2</v>
      </c>
      <c r="P22" s="62">
        <v>116.2</v>
      </c>
      <c r="Q22" s="37">
        <v>1</v>
      </c>
      <c r="R22" s="63">
        <v>241.95</v>
      </c>
      <c r="S22" s="33">
        <v>1</v>
      </c>
      <c r="T22" s="64"/>
      <c r="U22" s="64"/>
      <c r="V22" s="64"/>
      <c r="W22" s="64"/>
      <c r="X22" s="64"/>
      <c r="Y22" s="64"/>
      <c r="Z22" s="64"/>
      <c r="AA22" s="64"/>
      <c r="AB22" s="64"/>
    </row>
    <row r="23" spans="1:28">
      <c r="A23" s="27">
        <v>1812</v>
      </c>
      <c r="B23" s="28" t="s">
        <v>36</v>
      </c>
      <c r="C23" s="29" t="s">
        <v>37</v>
      </c>
      <c r="D23" s="62">
        <v>2</v>
      </c>
      <c r="E23" s="62">
        <v>2.98</v>
      </c>
      <c r="F23" s="62">
        <v>5</v>
      </c>
      <c r="G23" s="62" t="s">
        <v>18</v>
      </c>
      <c r="H23" s="62">
        <v>122.98</v>
      </c>
      <c r="I23" s="62">
        <v>127.98</v>
      </c>
      <c r="J23" s="37">
        <v>2</v>
      </c>
      <c r="K23" s="62">
        <v>2</v>
      </c>
      <c r="L23" s="62">
        <v>4.08</v>
      </c>
      <c r="M23" s="62">
        <v>20</v>
      </c>
      <c r="N23" s="62" t="s">
        <v>18</v>
      </c>
      <c r="O23" s="62">
        <v>124.08</v>
      </c>
      <c r="P23" s="62">
        <v>144.07999999999998</v>
      </c>
      <c r="Q23" s="37">
        <v>4</v>
      </c>
      <c r="R23" s="63">
        <v>272.06</v>
      </c>
      <c r="S23" s="33">
        <v>2</v>
      </c>
      <c r="T23" s="64"/>
      <c r="U23" s="64"/>
      <c r="V23" s="64"/>
      <c r="W23" s="64"/>
      <c r="X23" s="64"/>
      <c r="Y23" s="64"/>
      <c r="Z23" s="64"/>
      <c r="AA23" s="64"/>
      <c r="AB23" s="64"/>
    </row>
    <row r="24" spans="1:28">
      <c r="A24" s="34">
        <v>3614</v>
      </c>
      <c r="B24" s="35" t="s">
        <v>38</v>
      </c>
      <c r="C24" s="36" t="s">
        <v>37</v>
      </c>
      <c r="D24" s="62">
        <v>2</v>
      </c>
      <c r="E24" s="62">
        <v>23.98</v>
      </c>
      <c r="F24" s="62">
        <v>0</v>
      </c>
      <c r="G24" s="62" t="s">
        <v>18</v>
      </c>
      <c r="H24" s="62">
        <v>143.97999999999999</v>
      </c>
      <c r="I24" s="62">
        <v>143.97999999999999</v>
      </c>
      <c r="J24" s="37">
        <v>3</v>
      </c>
      <c r="K24" s="62">
        <v>2</v>
      </c>
      <c r="L24" s="62">
        <v>13.94</v>
      </c>
      <c r="M24" s="62">
        <v>0</v>
      </c>
      <c r="N24" s="62" t="s">
        <v>18</v>
      </c>
      <c r="O24" s="62">
        <v>133.94</v>
      </c>
      <c r="P24" s="62">
        <v>133.94</v>
      </c>
      <c r="Q24" s="37">
        <v>2</v>
      </c>
      <c r="R24" s="63">
        <v>277.91999999999996</v>
      </c>
      <c r="S24" s="37">
        <v>3</v>
      </c>
      <c r="T24" s="64"/>
      <c r="U24" s="64"/>
      <c r="V24" s="64"/>
      <c r="W24" s="64"/>
      <c r="X24" s="64"/>
      <c r="Y24" s="64"/>
      <c r="Z24" s="64"/>
      <c r="AA24" s="64"/>
      <c r="AB24" s="64"/>
    </row>
    <row r="25" spans="1:28">
      <c r="A25" s="34">
        <v>11</v>
      </c>
      <c r="B25" s="35" t="s">
        <v>39</v>
      </c>
      <c r="C25" s="36" t="s">
        <v>37</v>
      </c>
      <c r="D25" s="62">
        <v>2</v>
      </c>
      <c r="E25" s="62">
        <v>32.020000000000003</v>
      </c>
      <c r="F25" s="62">
        <v>15</v>
      </c>
      <c r="G25" s="62" t="s">
        <v>18</v>
      </c>
      <c r="H25" s="62">
        <v>152.02000000000001</v>
      </c>
      <c r="I25" s="62">
        <v>167.02</v>
      </c>
      <c r="J25" s="37">
        <v>4</v>
      </c>
      <c r="K25" s="62">
        <v>2</v>
      </c>
      <c r="L25" s="62">
        <v>23.9</v>
      </c>
      <c r="M25" s="62">
        <v>0</v>
      </c>
      <c r="N25" s="62" t="s">
        <v>18</v>
      </c>
      <c r="O25" s="62">
        <v>143.9</v>
      </c>
      <c r="P25" s="62">
        <v>143.9</v>
      </c>
      <c r="Q25" s="37">
        <v>3</v>
      </c>
      <c r="R25" s="63">
        <v>310.92</v>
      </c>
      <c r="S25" s="37">
        <v>4</v>
      </c>
      <c r="T25" s="64"/>
      <c r="U25" s="64"/>
      <c r="V25" s="64"/>
      <c r="W25" s="64"/>
      <c r="X25" s="64"/>
      <c r="Y25" s="64"/>
      <c r="Z25" s="64"/>
      <c r="AA25" s="64"/>
      <c r="AB25" s="64"/>
    </row>
    <row r="26" spans="1:28">
      <c r="A26" s="19" t="s">
        <v>40</v>
      </c>
      <c r="B26" s="20"/>
      <c r="C26" s="21"/>
      <c r="D26" s="38"/>
      <c r="E26" s="39"/>
      <c r="F26" s="39"/>
      <c r="G26" s="39"/>
      <c r="H26" s="39"/>
      <c r="I26" s="39"/>
      <c r="J26" s="40"/>
      <c r="K26" s="38"/>
      <c r="L26" s="39"/>
      <c r="M26" s="39"/>
      <c r="N26" s="39"/>
      <c r="O26" s="39"/>
      <c r="P26" s="39"/>
      <c r="Q26" s="40"/>
      <c r="R26" s="41"/>
      <c r="S26" s="42"/>
    </row>
    <row r="27" spans="1:28">
      <c r="A27" s="27">
        <v>3053</v>
      </c>
      <c r="B27" s="28" t="s">
        <v>41</v>
      </c>
      <c r="C27" s="29" t="s">
        <v>42</v>
      </c>
      <c r="D27" s="62">
        <v>1</v>
      </c>
      <c r="E27" s="62">
        <v>52.54</v>
      </c>
      <c r="F27" s="62">
        <v>0</v>
      </c>
      <c r="G27" s="62" t="s">
        <v>18</v>
      </c>
      <c r="H27" s="62">
        <v>112.53999999999999</v>
      </c>
      <c r="I27" s="62">
        <v>112.53999999999999</v>
      </c>
      <c r="J27" s="37">
        <v>1</v>
      </c>
      <c r="K27" s="62">
        <v>1</v>
      </c>
      <c r="L27" s="62">
        <v>50.88</v>
      </c>
      <c r="M27" s="62">
        <v>0</v>
      </c>
      <c r="N27" s="62" t="s">
        <v>18</v>
      </c>
      <c r="O27" s="62">
        <v>110.88</v>
      </c>
      <c r="P27" s="62">
        <v>110.88</v>
      </c>
      <c r="Q27" s="37">
        <v>2</v>
      </c>
      <c r="R27" s="63">
        <v>223.42</v>
      </c>
      <c r="S27" s="33">
        <v>1</v>
      </c>
    </row>
    <row r="28" spans="1:28">
      <c r="A28" s="27">
        <v>2114</v>
      </c>
      <c r="B28" s="28" t="s">
        <v>43</v>
      </c>
      <c r="C28" s="29" t="s">
        <v>44</v>
      </c>
      <c r="D28" s="62">
        <v>1</v>
      </c>
      <c r="E28" s="62">
        <v>58.61</v>
      </c>
      <c r="F28" s="62">
        <v>0</v>
      </c>
      <c r="G28" s="62" t="s">
        <v>18</v>
      </c>
      <c r="H28" s="62">
        <v>118.61</v>
      </c>
      <c r="I28" s="62">
        <v>118.61</v>
      </c>
      <c r="J28" s="37">
        <v>2</v>
      </c>
      <c r="K28" s="62">
        <v>1</v>
      </c>
      <c r="L28" s="62">
        <v>57.46</v>
      </c>
      <c r="M28" s="62">
        <v>0</v>
      </c>
      <c r="N28" s="62" t="s">
        <v>18</v>
      </c>
      <c r="O28" s="62">
        <v>117.46000000000001</v>
      </c>
      <c r="P28" s="62">
        <v>117.46000000000001</v>
      </c>
      <c r="Q28" s="37">
        <v>3</v>
      </c>
      <c r="R28" s="63">
        <v>236.07</v>
      </c>
      <c r="S28" s="33">
        <v>2</v>
      </c>
    </row>
    <row r="29" spans="1:28">
      <c r="A29" s="34">
        <v>630</v>
      </c>
      <c r="B29" s="35" t="s">
        <v>45</v>
      </c>
      <c r="C29" s="36" t="s">
        <v>46</v>
      </c>
      <c r="D29" s="62">
        <v>2</v>
      </c>
      <c r="E29" s="62">
        <v>2.74</v>
      </c>
      <c r="F29" s="62">
        <v>10</v>
      </c>
      <c r="G29" s="62" t="s">
        <v>18</v>
      </c>
      <c r="H29" s="62">
        <v>122.74</v>
      </c>
      <c r="I29" s="62">
        <v>132.74</v>
      </c>
      <c r="J29" s="37">
        <v>4</v>
      </c>
      <c r="K29" s="62">
        <v>1</v>
      </c>
      <c r="L29" s="62">
        <v>50.8</v>
      </c>
      <c r="M29" s="62">
        <v>0</v>
      </c>
      <c r="N29" s="62" t="s">
        <v>18</v>
      </c>
      <c r="O29" s="62">
        <v>110.8</v>
      </c>
      <c r="P29" s="62">
        <v>110.8</v>
      </c>
      <c r="Q29" s="37">
        <v>1</v>
      </c>
      <c r="R29" s="63">
        <v>243.54000000000002</v>
      </c>
      <c r="S29" s="37">
        <v>3</v>
      </c>
    </row>
    <row r="30" spans="1:28">
      <c r="A30" s="34">
        <v>3151</v>
      </c>
      <c r="B30" s="35" t="s">
        <v>47</v>
      </c>
      <c r="C30" s="36" t="s">
        <v>44</v>
      </c>
      <c r="D30" s="62">
        <v>2</v>
      </c>
      <c r="E30" s="62">
        <v>2.35</v>
      </c>
      <c r="F30" s="62">
        <v>5</v>
      </c>
      <c r="G30" s="62" t="s">
        <v>18</v>
      </c>
      <c r="H30" s="62">
        <v>122.35</v>
      </c>
      <c r="I30" s="62">
        <v>127.35</v>
      </c>
      <c r="J30" s="37">
        <v>3</v>
      </c>
      <c r="K30" s="62">
        <v>2</v>
      </c>
      <c r="L30" s="62">
        <v>7.14</v>
      </c>
      <c r="M30" s="62">
        <v>10</v>
      </c>
      <c r="N30" s="62" t="s">
        <v>18</v>
      </c>
      <c r="O30" s="62">
        <v>127.14</v>
      </c>
      <c r="P30" s="62">
        <v>137.13999999999999</v>
      </c>
      <c r="Q30" s="37">
        <v>4</v>
      </c>
      <c r="R30" s="63">
        <v>264.49</v>
      </c>
      <c r="S30" s="37">
        <v>4</v>
      </c>
    </row>
    <row r="31" spans="1:28">
      <c r="A31" s="1"/>
      <c r="B31" s="2" t="s">
        <v>0</v>
      </c>
      <c r="C31" s="3"/>
      <c r="D31" s="54" t="s">
        <v>1</v>
      </c>
      <c r="E31" s="55"/>
      <c r="F31" s="55"/>
      <c r="G31" s="55"/>
      <c r="H31" s="55"/>
      <c r="I31" s="55"/>
      <c r="J31" s="65"/>
      <c r="K31" s="54" t="s">
        <v>2</v>
      </c>
      <c r="L31" s="55"/>
      <c r="M31" s="55"/>
      <c r="N31" s="55"/>
      <c r="O31" s="55"/>
      <c r="P31" s="55"/>
      <c r="Q31" s="65"/>
      <c r="R31" s="58" t="s">
        <v>3</v>
      </c>
      <c r="S31" s="56"/>
      <c r="T31" s="54" t="s">
        <v>48</v>
      </c>
      <c r="U31" s="55"/>
      <c r="V31" s="55"/>
      <c r="W31" s="55"/>
      <c r="X31" s="55"/>
      <c r="Y31" s="55"/>
      <c r="Z31" s="65"/>
      <c r="AA31" s="58" t="s">
        <v>3</v>
      </c>
      <c r="AB31" s="56"/>
    </row>
    <row r="32" spans="1:28">
      <c r="A32" s="10"/>
      <c r="D32" s="11" t="s">
        <v>4</v>
      </c>
      <c r="E32" s="12"/>
      <c r="F32" s="13" t="s">
        <v>5</v>
      </c>
      <c r="G32" s="13"/>
      <c r="H32" s="13"/>
      <c r="I32" s="13" t="s">
        <v>6</v>
      </c>
      <c r="J32" s="14" t="s">
        <v>7</v>
      </c>
      <c r="K32" s="11" t="s">
        <v>4</v>
      </c>
      <c r="L32" s="12"/>
      <c r="M32" s="13" t="s">
        <v>5</v>
      </c>
      <c r="N32" s="13"/>
      <c r="O32" s="13"/>
      <c r="P32" s="13" t="s">
        <v>6</v>
      </c>
      <c r="Q32" s="14" t="s">
        <v>7</v>
      </c>
      <c r="R32" s="15" t="s">
        <v>8</v>
      </c>
      <c r="S32" s="16" t="s">
        <v>9</v>
      </c>
      <c r="T32" s="66" t="s">
        <v>4</v>
      </c>
      <c r="U32" s="67"/>
      <c r="V32" s="13" t="s">
        <v>5</v>
      </c>
      <c r="W32" s="13"/>
      <c r="X32" s="13"/>
      <c r="Y32" s="13" t="s">
        <v>6</v>
      </c>
      <c r="Z32" s="14" t="s">
        <v>7</v>
      </c>
      <c r="AA32" s="15" t="s">
        <v>8</v>
      </c>
      <c r="AB32" s="16" t="s">
        <v>9</v>
      </c>
    </row>
    <row r="33" spans="1:28" ht="15.75" thickBot="1">
      <c r="A33" s="10"/>
      <c r="C33" s="17"/>
      <c r="D33" s="18" t="s">
        <v>10</v>
      </c>
      <c r="E33" s="13" t="s">
        <v>11</v>
      </c>
      <c r="F33" s="13" t="s">
        <v>12</v>
      </c>
      <c r="G33" s="13"/>
      <c r="H33" s="13" t="s">
        <v>13</v>
      </c>
      <c r="I33" s="13" t="s">
        <v>14</v>
      </c>
      <c r="J33" s="14"/>
      <c r="K33" s="18" t="s">
        <v>10</v>
      </c>
      <c r="L33" s="13" t="s">
        <v>11</v>
      </c>
      <c r="M33" s="13" t="s">
        <v>12</v>
      </c>
      <c r="N33" s="13"/>
      <c r="O33" s="13" t="s">
        <v>13</v>
      </c>
      <c r="P33" s="13" t="s">
        <v>14</v>
      </c>
      <c r="Q33" s="14"/>
      <c r="R33" s="15"/>
      <c r="S33" s="16"/>
      <c r="T33" s="18" t="s">
        <v>10</v>
      </c>
      <c r="U33" s="13" t="s">
        <v>11</v>
      </c>
      <c r="V33" s="13" t="s">
        <v>12</v>
      </c>
      <c r="W33" s="13"/>
      <c r="X33" s="13" t="s">
        <v>13</v>
      </c>
      <c r="Y33" s="13" t="s">
        <v>14</v>
      </c>
      <c r="Z33" s="14"/>
      <c r="AA33" s="15"/>
      <c r="AB33" s="16"/>
    </row>
    <row r="34" spans="1:28">
      <c r="A34" s="68" t="s">
        <v>49</v>
      </c>
      <c r="B34" s="69"/>
      <c r="C34" s="70"/>
      <c r="D34" s="71"/>
      <c r="E34" s="72"/>
      <c r="F34" s="73"/>
      <c r="G34" s="72"/>
      <c r="H34" s="74"/>
      <c r="I34" s="75"/>
      <c r="J34" s="76"/>
      <c r="K34" s="71"/>
      <c r="L34" s="72"/>
      <c r="M34" s="73"/>
      <c r="N34" s="72"/>
      <c r="O34" s="74"/>
      <c r="P34" s="75"/>
      <c r="Q34" s="77"/>
      <c r="R34" s="78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>
      <c r="A35" s="80">
        <v>1004</v>
      </c>
      <c r="B35" s="81" t="s">
        <v>50</v>
      </c>
      <c r="C35" s="82" t="s">
        <v>51</v>
      </c>
      <c r="D35" s="83">
        <v>1</v>
      </c>
      <c r="E35" s="84">
        <v>36.33</v>
      </c>
      <c r="F35" s="85">
        <v>5</v>
      </c>
      <c r="G35" s="84" t="s">
        <v>18</v>
      </c>
      <c r="H35" s="86">
        <v>96.33</v>
      </c>
      <c r="I35" s="87">
        <v>101.33</v>
      </c>
      <c r="J35" s="88">
        <v>1</v>
      </c>
      <c r="K35" s="83">
        <v>1</v>
      </c>
      <c r="L35" s="84">
        <v>34.85</v>
      </c>
      <c r="M35" s="85">
        <v>0</v>
      </c>
      <c r="N35" s="84" t="s">
        <v>18</v>
      </c>
      <c r="O35" s="86">
        <v>94.85</v>
      </c>
      <c r="P35" s="87">
        <v>94.85</v>
      </c>
      <c r="Q35" s="89">
        <v>1</v>
      </c>
      <c r="R35" s="90">
        <v>98.09</v>
      </c>
      <c r="S35" s="91">
        <v>196.18</v>
      </c>
      <c r="T35" s="49">
        <v>1</v>
      </c>
      <c r="U35" s="49">
        <v>35.06</v>
      </c>
      <c r="V35" s="49">
        <v>5</v>
      </c>
      <c r="W35" s="49" t="s">
        <v>18</v>
      </c>
      <c r="X35" s="49">
        <v>95.06</v>
      </c>
      <c r="Y35" s="49">
        <v>100.06</v>
      </c>
      <c r="Z35" s="49">
        <v>1</v>
      </c>
      <c r="AA35" s="49">
        <v>296.24</v>
      </c>
      <c r="AB35" s="49">
        <v>1</v>
      </c>
    </row>
    <row r="36" spans="1:28">
      <c r="A36" s="80">
        <v>2054</v>
      </c>
      <c r="B36" s="81" t="s">
        <v>56</v>
      </c>
      <c r="C36" s="82" t="s">
        <v>57</v>
      </c>
      <c r="D36" s="83">
        <v>1</v>
      </c>
      <c r="E36" s="84">
        <v>43.06</v>
      </c>
      <c r="F36" s="85">
        <v>0</v>
      </c>
      <c r="G36" s="84" t="s">
        <v>18</v>
      </c>
      <c r="H36" s="86">
        <v>103.06</v>
      </c>
      <c r="I36" s="87">
        <v>103.06</v>
      </c>
      <c r="J36" s="88">
        <v>2</v>
      </c>
      <c r="K36" s="83">
        <v>1</v>
      </c>
      <c r="L36" s="84">
        <v>42.3</v>
      </c>
      <c r="M36" s="85">
        <v>20</v>
      </c>
      <c r="N36" s="84" t="s">
        <v>18</v>
      </c>
      <c r="O36" s="86">
        <v>102.3</v>
      </c>
      <c r="P36" s="87">
        <v>122.3</v>
      </c>
      <c r="Q36" s="89">
        <v>3</v>
      </c>
      <c r="R36" s="90">
        <v>112.68</v>
      </c>
      <c r="S36" s="91">
        <v>225.36</v>
      </c>
      <c r="T36" s="49">
        <v>1</v>
      </c>
      <c r="U36" s="49">
        <v>49.9</v>
      </c>
      <c r="V36" s="49">
        <v>10</v>
      </c>
      <c r="W36" s="49" t="s">
        <v>18</v>
      </c>
      <c r="X36" s="49">
        <v>109.9</v>
      </c>
      <c r="Y36" s="49">
        <v>119.9</v>
      </c>
      <c r="Z36" s="49">
        <v>2</v>
      </c>
      <c r="AA36" s="49">
        <v>345.26</v>
      </c>
      <c r="AB36" s="49">
        <v>2</v>
      </c>
    </row>
    <row r="37" spans="1:28">
      <c r="A37" s="80">
        <v>3158</v>
      </c>
      <c r="B37" s="81" t="s">
        <v>52</v>
      </c>
      <c r="C37" s="82" t="s">
        <v>53</v>
      </c>
      <c r="D37" s="83">
        <v>1</v>
      </c>
      <c r="E37" s="84">
        <v>55.57</v>
      </c>
      <c r="F37" s="85">
        <v>0</v>
      </c>
      <c r="G37" s="84" t="s">
        <v>18</v>
      </c>
      <c r="H37" s="86">
        <v>115.57</v>
      </c>
      <c r="I37" s="87">
        <v>115.57</v>
      </c>
      <c r="J37" s="88">
        <v>3</v>
      </c>
      <c r="K37" s="83">
        <v>1</v>
      </c>
      <c r="L37" s="84">
        <v>44.03</v>
      </c>
      <c r="M37" s="85">
        <v>5</v>
      </c>
      <c r="N37" s="84" t="s">
        <v>18</v>
      </c>
      <c r="O37" s="86">
        <v>104.03</v>
      </c>
      <c r="P37" s="87">
        <v>109.03</v>
      </c>
      <c r="Q37" s="89">
        <v>2</v>
      </c>
      <c r="R37" s="90">
        <v>112.3</v>
      </c>
      <c r="S37" s="91">
        <v>224.6</v>
      </c>
      <c r="T37" s="49">
        <v>0</v>
      </c>
      <c r="U37" s="49">
        <v>0</v>
      </c>
      <c r="V37" s="49">
        <v>5</v>
      </c>
      <c r="W37" s="49" t="s">
        <v>54</v>
      </c>
      <c r="X37" s="49">
        <v>0</v>
      </c>
      <c r="Y37" s="92" t="s">
        <v>54</v>
      </c>
      <c r="Z37" s="49" t="s">
        <v>55</v>
      </c>
      <c r="AA37" s="92" t="s">
        <v>54</v>
      </c>
      <c r="AB37" s="49" t="s">
        <v>54</v>
      </c>
    </row>
    <row r="38" spans="1:28">
      <c r="A38" s="80" t="s">
        <v>58</v>
      </c>
      <c r="B38" s="81" t="s">
        <v>59</v>
      </c>
      <c r="C38" s="82" t="s">
        <v>60</v>
      </c>
      <c r="D38" s="83">
        <v>2</v>
      </c>
      <c r="E38" s="84">
        <v>50.46</v>
      </c>
      <c r="F38" s="85">
        <v>0</v>
      </c>
      <c r="G38" s="84" t="s">
        <v>18</v>
      </c>
      <c r="H38" s="86">
        <v>170.46</v>
      </c>
      <c r="I38" s="87">
        <v>170.46</v>
      </c>
      <c r="J38" s="88">
        <v>4</v>
      </c>
      <c r="K38" s="83">
        <v>2</v>
      </c>
      <c r="L38" s="84">
        <v>35.89</v>
      </c>
      <c r="M38" s="85">
        <v>5</v>
      </c>
      <c r="N38" s="84" t="s">
        <v>18</v>
      </c>
      <c r="O38" s="86">
        <v>155.88999999999999</v>
      </c>
      <c r="P38" s="87">
        <v>160.88999999999999</v>
      </c>
      <c r="Q38" s="89">
        <v>4</v>
      </c>
      <c r="R38" s="90">
        <v>165.67500000000001</v>
      </c>
      <c r="S38" s="91">
        <v>331.35</v>
      </c>
      <c r="T38" s="49"/>
      <c r="U38" s="49"/>
      <c r="V38" s="49"/>
      <c r="W38" s="49"/>
      <c r="X38" s="49"/>
      <c r="Y38" s="49"/>
      <c r="Z38" s="49"/>
      <c r="AA38" s="49"/>
      <c r="AB38" s="49"/>
    </row>
    <row r="39" spans="1:28">
      <c r="A39" s="1"/>
      <c r="B39" s="2" t="s">
        <v>0</v>
      </c>
      <c r="C39" s="3"/>
      <c r="D39" s="2" t="s">
        <v>1</v>
      </c>
      <c r="E39" s="2"/>
      <c r="F39" s="2"/>
      <c r="G39" s="2"/>
      <c r="H39" s="2"/>
      <c r="I39" s="2"/>
      <c r="J39" s="3"/>
      <c r="K39" s="2" t="s">
        <v>2</v>
      </c>
      <c r="L39" s="2"/>
      <c r="M39" s="2"/>
      <c r="N39" s="2"/>
      <c r="O39" s="2"/>
      <c r="P39" s="2"/>
      <c r="Q39" s="3"/>
      <c r="R39" s="93" t="s">
        <v>3</v>
      </c>
      <c r="S39" s="3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0"/>
      <c r="C40" s="17"/>
      <c r="D40" s="94" t="s">
        <v>4</v>
      </c>
      <c r="E40" s="95"/>
      <c r="F40" s="96" t="s">
        <v>5</v>
      </c>
      <c r="G40" s="96"/>
      <c r="H40" s="96"/>
      <c r="I40" s="96" t="s">
        <v>6</v>
      </c>
      <c r="J40" s="97" t="s">
        <v>7</v>
      </c>
      <c r="K40" s="94" t="s">
        <v>4</v>
      </c>
      <c r="L40" s="95"/>
      <c r="M40" s="96" t="s">
        <v>5</v>
      </c>
      <c r="N40" s="96"/>
      <c r="O40" s="96"/>
      <c r="P40" s="96" t="s">
        <v>6</v>
      </c>
      <c r="Q40" s="97" t="s">
        <v>7</v>
      </c>
      <c r="R40" s="98" t="s">
        <v>8</v>
      </c>
      <c r="S40" s="99" t="s">
        <v>9</v>
      </c>
    </row>
    <row r="41" spans="1:28">
      <c r="A41" s="10"/>
      <c r="C41" s="17"/>
      <c r="D41" s="18" t="s">
        <v>10</v>
      </c>
      <c r="E41" s="13" t="s">
        <v>11</v>
      </c>
      <c r="F41" s="13" t="s">
        <v>12</v>
      </c>
      <c r="G41" s="13"/>
      <c r="H41" s="13" t="s">
        <v>13</v>
      </c>
      <c r="I41" s="13" t="s">
        <v>14</v>
      </c>
      <c r="J41" s="14"/>
      <c r="K41" s="18" t="s">
        <v>10</v>
      </c>
      <c r="L41" s="13" t="s">
        <v>11</v>
      </c>
      <c r="M41" s="13" t="s">
        <v>12</v>
      </c>
      <c r="N41" s="13"/>
      <c r="O41" s="13" t="s">
        <v>13</v>
      </c>
      <c r="P41" s="13" t="s">
        <v>14</v>
      </c>
      <c r="Q41" s="14"/>
      <c r="R41" s="15"/>
      <c r="S41" s="16"/>
    </row>
    <row r="42" spans="1:28">
      <c r="A42" s="19" t="s">
        <v>61</v>
      </c>
      <c r="B42" s="20"/>
      <c r="C42" s="21"/>
      <c r="D42" s="22"/>
      <c r="E42" s="23"/>
      <c r="F42" s="23"/>
      <c r="G42" s="23"/>
      <c r="H42" s="23"/>
      <c r="I42" s="23"/>
      <c r="J42" s="24"/>
      <c r="K42" s="22"/>
      <c r="L42" s="23"/>
      <c r="M42" s="23"/>
      <c r="N42" s="23"/>
      <c r="O42" s="23"/>
      <c r="P42" s="23"/>
      <c r="Q42" s="24"/>
      <c r="R42" s="25"/>
      <c r="S42" s="26"/>
    </row>
    <row r="43" spans="1:28">
      <c r="A43" s="27">
        <v>3609</v>
      </c>
      <c r="B43" s="28" t="s">
        <v>62</v>
      </c>
      <c r="C43" s="29" t="s">
        <v>63</v>
      </c>
      <c r="D43" s="62">
        <v>2</v>
      </c>
      <c r="E43" s="62">
        <v>4.57</v>
      </c>
      <c r="F43" s="62">
        <v>0</v>
      </c>
      <c r="G43" s="62" t="s">
        <v>18</v>
      </c>
      <c r="H43" s="62">
        <v>124.57</v>
      </c>
      <c r="I43" s="62">
        <v>124.57</v>
      </c>
      <c r="J43" s="37">
        <v>2</v>
      </c>
      <c r="K43" s="62">
        <v>1</v>
      </c>
      <c r="L43" s="62">
        <v>55.28</v>
      </c>
      <c r="M43" s="62">
        <v>5</v>
      </c>
      <c r="N43" s="62" t="s">
        <v>18</v>
      </c>
      <c r="O43" s="62">
        <v>115.28</v>
      </c>
      <c r="P43" s="62">
        <v>120.28</v>
      </c>
      <c r="Q43" s="37">
        <v>1</v>
      </c>
      <c r="R43" s="63">
        <v>244.85</v>
      </c>
      <c r="S43" s="33">
        <v>1</v>
      </c>
    </row>
    <row r="44" spans="1:28">
      <c r="A44" s="27">
        <v>1494</v>
      </c>
      <c r="B44" s="28" t="s">
        <v>64</v>
      </c>
      <c r="C44" s="29" t="s">
        <v>63</v>
      </c>
      <c r="D44" s="62">
        <v>1</v>
      </c>
      <c r="E44" s="62">
        <v>59.09</v>
      </c>
      <c r="F44" s="62">
        <v>0</v>
      </c>
      <c r="G44" s="62" t="s">
        <v>18</v>
      </c>
      <c r="H44" s="62">
        <v>119.09</v>
      </c>
      <c r="I44" s="62">
        <v>119.09</v>
      </c>
      <c r="J44" s="37">
        <v>1</v>
      </c>
      <c r="K44" s="62">
        <v>1</v>
      </c>
      <c r="L44" s="62">
        <v>56.47</v>
      </c>
      <c r="M44" s="62">
        <v>10</v>
      </c>
      <c r="N44" s="62" t="s">
        <v>18</v>
      </c>
      <c r="O44" s="62">
        <v>116.47</v>
      </c>
      <c r="P44" s="62">
        <v>126.47</v>
      </c>
      <c r="Q44" s="37">
        <v>2</v>
      </c>
      <c r="R44" s="63">
        <v>245.56</v>
      </c>
      <c r="S44" s="33">
        <v>2</v>
      </c>
    </row>
    <row r="45" spans="1:28">
      <c r="A45" s="27">
        <v>3582</v>
      </c>
      <c r="B45" s="28" t="s">
        <v>65</v>
      </c>
      <c r="C45" s="29" t="s">
        <v>63</v>
      </c>
      <c r="D45" s="62">
        <v>2</v>
      </c>
      <c r="E45" s="62">
        <v>9.19</v>
      </c>
      <c r="F45" s="62">
        <v>10</v>
      </c>
      <c r="G45" s="62" t="s">
        <v>18</v>
      </c>
      <c r="H45" s="62">
        <v>129.19</v>
      </c>
      <c r="I45" s="62">
        <v>139.19</v>
      </c>
      <c r="J45" s="37">
        <v>3</v>
      </c>
      <c r="K45" s="62">
        <v>2</v>
      </c>
      <c r="L45" s="62">
        <v>4.57</v>
      </c>
      <c r="M45" s="62">
        <v>5</v>
      </c>
      <c r="N45" s="62" t="s">
        <v>18</v>
      </c>
      <c r="O45" s="62">
        <v>124.57</v>
      </c>
      <c r="P45" s="62">
        <v>129.57</v>
      </c>
      <c r="Q45" s="37">
        <v>3</v>
      </c>
      <c r="R45" s="63">
        <v>268.76</v>
      </c>
      <c r="S45" s="33">
        <v>3</v>
      </c>
    </row>
    <row r="46" spans="1:28">
      <c r="A46" s="34">
        <v>1948</v>
      </c>
      <c r="B46" s="35" t="s">
        <v>66</v>
      </c>
      <c r="C46" s="36" t="s">
        <v>67</v>
      </c>
      <c r="D46" s="62">
        <v>2</v>
      </c>
      <c r="E46" s="62">
        <v>16.16</v>
      </c>
      <c r="F46" s="62">
        <v>5</v>
      </c>
      <c r="G46" s="62" t="s">
        <v>18</v>
      </c>
      <c r="H46" s="62">
        <v>136.16</v>
      </c>
      <c r="I46" s="62">
        <v>141.16</v>
      </c>
      <c r="J46" s="37">
        <v>4</v>
      </c>
      <c r="K46" s="62">
        <v>2</v>
      </c>
      <c r="L46" s="62">
        <v>12.07</v>
      </c>
      <c r="M46" s="62">
        <v>5</v>
      </c>
      <c r="N46" s="62" t="s">
        <v>18</v>
      </c>
      <c r="O46" s="62">
        <v>132.07</v>
      </c>
      <c r="P46" s="62">
        <v>137.07</v>
      </c>
      <c r="Q46" s="37">
        <v>4</v>
      </c>
      <c r="R46" s="63">
        <v>278.23</v>
      </c>
      <c r="S46" s="37">
        <v>4</v>
      </c>
    </row>
    <row r="47" spans="1:28">
      <c r="A47" s="34" t="s">
        <v>68</v>
      </c>
      <c r="B47" s="35" t="s">
        <v>69</v>
      </c>
      <c r="C47" s="36" t="s">
        <v>63</v>
      </c>
      <c r="D47" s="62">
        <v>2</v>
      </c>
      <c r="E47" s="62">
        <v>17.309999999999999</v>
      </c>
      <c r="F47" s="62">
        <v>10</v>
      </c>
      <c r="G47" s="62" t="s">
        <v>18</v>
      </c>
      <c r="H47" s="62">
        <v>137.31</v>
      </c>
      <c r="I47" s="62">
        <v>147.31</v>
      </c>
      <c r="J47" s="37">
        <v>5</v>
      </c>
      <c r="K47" s="62">
        <v>2</v>
      </c>
      <c r="L47" s="62">
        <v>15.65</v>
      </c>
      <c r="M47" s="62">
        <v>5</v>
      </c>
      <c r="N47" s="62" t="s">
        <v>18</v>
      </c>
      <c r="O47" s="62">
        <v>135.65</v>
      </c>
      <c r="P47" s="62">
        <v>140.65</v>
      </c>
      <c r="Q47" s="37">
        <v>5</v>
      </c>
      <c r="R47" s="63">
        <v>287.96000000000004</v>
      </c>
      <c r="S47" s="37">
        <v>5</v>
      </c>
    </row>
    <row r="48" spans="1:28">
      <c r="A48" s="34">
        <v>1636</v>
      </c>
      <c r="B48" s="35" t="s">
        <v>70</v>
      </c>
      <c r="C48" s="36" t="s">
        <v>63</v>
      </c>
      <c r="D48" s="62">
        <v>2</v>
      </c>
      <c r="E48" s="62">
        <v>32.64</v>
      </c>
      <c r="F48" s="62">
        <v>5</v>
      </c>
      <c r="G48" s="62" t="s">
        <v>18</v>
      </c>
      <c r="H48" s="62">
        <v>152.63999999999999</v>
      </c>
      <c r="I48" s="62">
        <v>157.63999999999999</v>
      </c>
      <c r="J48" s="37">
        <v>6</v>
      </c>
      <c r="K48" s="62">
        <v>2</v>
      </c>
      <c r="L48" s="62">
        <v>26.67</v>
      </c>
      <c r="M48" s="62">
        <v>5</v>
      </c>
      <c r="N48" s="62" t="s">
        <v>18</v>
      </c>
      <c r="O48" s="62">
        <v>146.67000000000002</v>
      </c>
      <c r="P48" s="62">
        <v>151.67000000000002</v>
      </c>
      <c r="Q48" s="37">
        <v>6</v>
      </c>
      <c r="R48" s="63">
        <v>309.31</v>
      </c>
      <c r="S48" s="37">
        <v>6</v>
      </c>
    </row>
    <row r="49" spans="1:28">
      <c r="A49" s="34">
        <v>2</v>
      </c>
      <c r="B49" s="35" t="s">
        <v>71</v>
      </c>
      <c r="C49" s="36" t="s">
        <v>67</v>
      </c>
      <c r="D49" s="62">
        <v>3</v>
      </c>
      <c r="E49" s="62">
        <v>8.44</v>
      </c>
      <c r="F49" s="62">
        <v>15</v>
      </c>
      <c r="G49" s="62" t="s">
        <v>18</v>
      </c>
      <c r="H49" s="62">
        <v>188.44</v>
      </c>
      <c r="I49" s="62">
        <v>203.44</v>
      </c>
      <c r="J49" s="37">
        <v>7</v>
      </c>
      <c r="K49" s="62">
        <v>2</v>
      </c>
      <c r="L49" s="62">
        <v>57.65</v>
      </c>
      <c r="M49" s="62">
        <v>20</v>
      </c>
      <c r="N49" s="62" t="s">
        <v>18</v>
      </c>
      <c r="O49" s="62">
        <v>177.65</v>
      </c>
      <c r="P49" s="62">
        <v>197.65</v>
      </c>
      <c r="Q49" s="37">
        <v>7</v>
      </c>
      <c r="R49" s="63">
        <v>401.09000000000003</v>
      </c>
      <c r="S49" s="37">
        <v>7</v>
      </c>
    </row>
    <row r="50" spans="1:28">
      <c r="A50" s="19" t="s">
        <v>72</v>
      </c>
      <c r="B50" s="20"/>
      <c r="C50" s="21"/>
      <c r="D50" s="38"/>
      <c r="E50" s="39"/>
      <c r="F50" s="39"/>
      <c r="G50" s="39"/>
      <c r="H50" s="39"/>
      <c r="I50" s="39"/>
      <c r="J50" s="40"/>
      <c r="K50" s="38"/>
      <c r="L50" s="39"/>
      <c r="M50" s="39"/>
      <c r="N50" s="39"/>
      <c r="O50" s="39"/>
      <c r="P50" s="39"/>
      <c r="Q50" s="40"/>
      <c r="R50" s="41"/>
      <c r="S50" s="42"/>
    </row>
    <row r="51" spans="1:28">
      <c r="A51" s="27">
        <v>1232</v>
      </c>
      <c r="B51" s="28" t="s">
        <v>73</v>
      </c>
      <c r="C51" s="29" t="s">
        <v>74</v>
      </c>
      <c r="D51" s="62">
        <v>2</v>
      </c>
      <c r="E51" s="62">
        <v>2.71</v>
      </c>
      <c r="F51" s="62">
        <v>0</v>
      </c>
      <c r="G51" s="62" t="s">
        <v>18</v>
      </c>
      <c r="H51" s="62">
        <v>122.71</v>
      </c>
      <c r="I51" s="62">
        <v>122.71</v>
      </c>
      <c r="J51" s="37">
        <v>1</v>
      </c>
      <c r="K51" s="62">
        <v>1</v>
      </c>
      <c r="L51" s="62">
        <v>59.65</v>
      </c>
      <c r="M51" s="62">
        <v>0</v>
      </c>
      <c r="N51" s="62" t="s">
        <v>18</v>
      </c>
      <c r="O51" s="62">
        <v>119.65</v>
      </c>
      <c r="P51" s="62">
        <v>119.65</v>
      </c>
      <c r="Q51" s="37">
        <v>1</v>
      </c>
      <c r="R51" s="63">
        <v>242.36</v>
      </c>
      <c r="S51" s="33">
        <v>1</v>
      </c>
      <c r="T51" s="43"/>
      <c r="U51" s="43"/>
      <c r="V51" s="43"/>
      <c r="W51" s="43"/>
      <c r="X51" s="43"/>
      <c r="Y51" s="43"/>
      <c r="Z51" s="43"/>
      <c r="AA51" s="43"/>
      <c r="AB51" s="43"/>
    </row>
    <row r="52" spans="1:28">
      <c r="A52" s="48">
        <v>1250</v>
      </c>
      <c r="B52" s="100" t="s">
        <v>75</v>
      </c>
      <c r="C52" s="101" t="s">
        <v>74</v>
      </c>
      <c r="D52" s="102">
        <v>2</v>
      </c>
      <c r="E52" s="102">
        <v>6.4</v>
      </c>
      <c r="F52" s="102">
        <v>0</v>
      </c>
      <c r="G52" s="102" t="s">
        <v>18</v>
      </c>
      <c r="H52" s="102">
        <v>126.4</v>
      </c>
      <c r="I52" s="102">
        <v>126.4</v>
      </c>
      <c r="J52" s="103">
        <v>2</v>
      </c>
      <c r="K52" s="102">
        <v>1</v>
      </c>
      <c r="L52" s="102">
        <v>56.7</v>
      </c>
      <c r="M52" s="102">
        <v>10</v>
      </c>
      <c r="N52" s="102" t="s">
        <v>18</v>
      </c>
      <c r="O52" s="102">
        <v>116.7</v>
      </c>
      <c r="P52" s="102">
        <v>126.7</v>
      </c>
      <c r="Q52" s="103">
        <v>3</v>
      </c>
      <c r="R52" s="104">
        <v>253.10000000000002</v>
      </c>
      <c r="S52" s="105">
        <v>2</v>
      </c>
      <c r="T52" s="43"/>
      <c r="U52" s="43"/>
      <c r="V52" s="43"/>
      <c r="W52" s="43"/>
      <c r="X52" s="43"/>
      <c r="Y52" s="43"/>
      <c r="Z52" s="43"/>
      <c r="AA52" s="43"/>
      <c r="AB52" s="43"/>
    </row>
    <row r="53" spans="1:28">
      <c r="A53" s="106">
        <v>2836</v>
      </c>
      <c r="B53" s="92" t="s">
        <v>76</v>
      </c>
      <c r="C53" s="107" t="s">
        <v>74</v>
      </c>
      <c r="D53" s="102">
        <v>2</v>
      </c>
      <c r="E53" s="102">
        <v>8.5</v>
      </c>
      <c r="F53" s="102">
        <v>10</v>
      </c>
      <c r="G53" s="102" t="s">
        <v>18</v>
      </c>
      <c r="H53" s="102">
        <v>128.5</v>
      </c>
      <c r="I53" s="102">
        <v>138.5</v>
      </c>
      <c r="J53" s="103">
        <v>3</v>
      </c>
      <c r="K53" s="102">
        <v>1</v>
      </c>
      <c r="L53" s="102">
        <v>59.26</v>
      </c>
      <c r="M53" s="102">
        <v>5</v>
      </c>
      <c r="N53" s="102" t="s">
        <v>18</v>
      </c>
      <c r="O53" s="102">
        <v>119.25999999999999</v>
      </c>
      <c r="P53" s="102">
        <v>124.25999999999999</v>
      </c>
      <c r="Q53" s="103">
        <v>2</v>
      </c>
      <c r="R53" s="104">
        <v>262.76</v>
      </c>
      <c r="S53" s="103">
        <v>3</v>
      </c>
      <c r="T53" s="43"/>
      <c r="U53" s="43"/>
      <c r="V53" s="43"/>
      <c r="W53" s="43"/>
      <c r="X53" s="43"/>
      <c r="Y53" s="43"/>
      <c r="Z53" s="43"/>
      <c r="AA53" s="43"/>
      <c r="AB53" s="43"/>
    </row>
    <row r="54" spans="1:28">
      <c r="A54" s="34">
        <v>2055</v>
      </c>
      <c r="B54" s="35" t="s">
        <v>77</v>
      </c>
      <c r="C54" s="36" t="s">
        <v>78</v>
      </c>
      <c r="D54" s="62">
        <v>2</v>
      </c>
      <c r="E54" s="62">
        <v>17.72</v>
      </c>
      <c r="F54" s="62">
        <v>20</v>
      </c>
      <c r="G54" s="62" t="s">
        <v>18</v>
      </c>
      <c r="H54" s="62">
        <v>137.72</v>
      </c>
      <c r="I54" s="62">
        <v>157.72</v>
      </c>
      <c r="J54" s="37">
        <v>4</v>
      </c>
      <c r="K54" s="62">
        <v>2</v>
      </c>
      <c r="L54" s="62">
        <v>11.28</v>
      </c>
      <c r="M54" s="62">
        <v>0</v>
      </c>
      <c r="N54" s="62" t="s">
        <v>18</v>
      </c>
      <c r="O54" s="62">
        <v>131.28</v>
      </c>
      <c r="P54" s="62">
        <v>131.28</v>
      </c>
      <c r="Q54" s="37">
        <v>4</v>
      </c>
      <c r="R54" s="63">
        <v>289</v>
      </c>
      <c r="S54" s="37">
        <v>4</v>
      </c>
    </row>
    <row r="55" spans="1:28">
      <c r="A55" s="106">
        <v>377</v>
      </c>
      <c r="B55" s="92" t="s">
        <v>75</v>
      </c>
      <c r="C55" s="107" t="s">
        <v>78</v>
      </c>
      <c r="D55" s="102">
        <v>2</v>
      </c>
      <c r="E55" s="102">
        <v>24</v>
      </c>
      <c r="F55" s="102">
        <v>15</v>
      </c>
      <c r="G55" s="102" t="s">
        <v>18</v>
      </c>
      <c r="H55" s="102">
        <v>144</v>
      </c>
      <c r="I55" s="102">
        <v>159</v>
      </c>
      <c r="J55" s="103">
        <v>5</v>
      </c>
      <c r="K55" s="102">
        <v>2</v>
      </c>
      <c r="L55" s="102">
        <v>14.45</v>
      </c>
      <c r="M55" s="102">
        <v>5</v>
      </c>
      <c r="N55" s="102" t="s">
        <v>18</v>
      </c>
      <c r="O55" s="102">
        <v>134.44999999999999</v>
      </c>
      <c r="P55" s="102">
        <v>139.44999999999999</v>
      </c>
      <c r="Q55" s="103">
        <v>5</v>
      </c>
      <c r="R55" s="104">
        <v>298.45</v>
      </c>
      <c r="S55" s="103">
        <v>5</v>
      </c>
    </row>
    <row r="56" spans="1:28">
      <c r="A56" s="34"/>
      <c r="B56" s="35" t="s">
        <v>79</v>
      </c>
      <c r="C56" s="36" t="s">
        <v>78</v>
      </c>
      <c r="D56" s="35">
        <v>0</v>
      </c>
      <c r="E56" s="35">
        <v>0</v>
      </c>
      <c r="F56" s="35">
        <v>5</v>
      </c>
      <c r="G56" s="35" t="s">
        <v>54</v>
      </c>
      <c r="H56" s="35">
        <v>0</v>
      </c>
      <c r="I56" s="35" t="s">
        <v>55</v>
      </c>
      <c r="J56" s="36" t="s">
        <v>55</v>
      </c>
      <c r="K56" s="35">
        <v>2</v>
      </c>
      <c r="L56" s="35">
        <v>37.01</v>
      </c>
      <c r="M56" s="35">
        <v>5</v>
      </c>
      <c r="N56" s="35" t="s">
        <v>18</v>
      </c>
      <c r="O56" s="35">
        <v>157.01</v>
      </c>
      <c r="P56" s="35">
        <v>162.01</v>
      </c>
      <c r="Q56" s="36">
        <v>6</v>
      </c>
      <c r="R56" s="108" t="s">
        <v>55</v>
      </c>
      <c r="S56" s="36" t="s">
        <v>54</v>
      </c>
    </row>
    <row r="57" spans="1:28">
      <c r="A57" s="1"/>
      <c r="B57" s="2" t="s">
        <v>0</v>
      </c>
      <c r="C57" s="3"/>
      <c r="D57" s="54" t="s">
        <v>1</v>
      </c>
      <c r="E57" s="55"/>
      <c r="F57" s="55"/>
      <c r="G57" s="55"/>
      <c r="H57" s="55"/>
      <c r="I57" s="55"/>
      <c r="J57" s="65"/>
      <c r="K57" s="54" t="s">
        <v>2</v>
      </c>
      <c r="L57" s="55"/>
      <c r="M57" s="55"/>
      <c r="N57" s="55"/>
      <c r="O57" s="55"/>
      <c r="P57" s="55"/>
      <c r="Q57" s="65"/>
      <c r="R57" s="58" t="s">
        <v>3</v>
      </c>
      <c r="S57" s="56"/>
      <c r="T57" s="9"/>
      <c r="U57" s="9"/>
      <c r="V57" s="9"/>
      <c r="W57" s="9"/>
      <c r="X57" s="9"/>
      <c r="Y57" s="9"/>
      <c r="Z57" s="9"/>
      <c r="AA57" s="9"/>
      <c r="AB57" s="9"/>
    </row>
    <row r="58" spans="1:28">
      <c r="A58" s="10"/>
      <c r="C58" s="17"/>
      <c r="D58" s="11" t="s">
        <v>4</v>
      </c>
      <c r="E58" s="12"/>
      <c r="F58" s="13" t="s">
        <v>5</v>
      </c>
      <c r="G58" s="13"/>
      <c r="H58" s="13"/>
      <c r="I58" s="13" t="s">
        <v>6</v>
      </c>
      <c r="J58" s="14" t="s">
        <v>7</v>
      </c>
      <c r="K58" s="11" t="s">
        <v>4</v>
      </c>
      <c r="L58" s="12"/>
      <c r="M58" s="13" t="s">
        <v>5</v>
      </c>
      <c r="N58" s="13"/>
      <c r="O58" s="13"/>
      <c r="P58" s="13" t="s">
        <v>6</v>
      </c>
      <c r="Q58" s="14" t="s">
        <v>7</v>
      </c>
      <c r="R58" s="15" t="s">
        <v>8</v>
      </c>
      <c r="S58" s="16" t="s">
        <v>9</v>
      </c>
    </row>
    <row r="59" spans="1:28" ht="15.75" thickBot="1">
      <c r="A59" s="10"/>
      <c r="C59" s="17"/>
      <c r="D59" s="18" t="s">
        <v>10</v>
      </c>
      <c r="E59" s="13" t="s">
        <v>11</v>
      </c>
      <c r="F59" s="13" t="s">
        <v>12</v>
      </c>
      <c r="G59" s="13"/>
      <c r="H59" s="13" t="s">
        <v>13</v>
      </c>
      <c r="I59" s="13" t="s">
        <v>14</v>
      </c>
      <c r="J59" s="14"/>
      <c r="K59" s="18" t="s">
        <v>10</v>
      </c>
      <c r="L59" s="13" t="s">
        <v>11</v>
      </c>
      <c r="M59" s="13" t="s">
        <v>12</v>
      </c>
      <c r="N59" s="13"/>
      <c r="O59" s="13" t="s">
        <v>13</v>
      </c>
      <c r="P59" s="13" t="s">
        <v>14</v>
      </c>
      <c r="Q59" s="14"/>
      <c r="R59" s="15"/>
      <c r="S59" s="16"/>
    </row>
    <row r="60" spans="1:28">
      <c r="A60" s="68" t="s">
        <v>80</v>
      </c>
      <c r="B60" s="69"/>
      <c r="C60" s="109"/>
      <c r="D60" s="110"/>
      <c r="E60" s="111"/>
      <c r="F60" s="112"/>
      <c r="G60" s="113"/>
      <c r="H60" s="114"/>
      <c r="I60" s="115"/>
      <c r="J60" s="116"/>
      <c r="K60" s="110"/>
      <c r="L60" s="111"/>
      <c r="M60" s="112"/>
      <c r="N60" s="113"/>
      <c r="O60" s="114"/>
      <c r="P60" s="115"/>
      <c r="Q60" s="117"/>
      <c r="R60" s="118"/>
      <c r="S60" s="119"/>
    </row>
    <row r="61" spans="1:28">
      <c r="A61" s="27">
        <v>429</v>
      </c>
      <c r="B61" s="28" t="s">
        <v>81</v>
      </c>
      <c r="C61" s="29" t="s">
        <v>82</v>
      </c>
      <c r="D61" s="62">
        <v>2</v>
      </c>
      <c r="E61" s="62">
        <v>13.55</v>
      </c>
      <c r="F61" s="62">
        <v>10</v>
      </c>
      <c r="G61" s="62" t="s">
        <v>18</v>
      </c>
      <c r="H61" s="62">
        <v>133.55000000000001</v>
      </c>
      <c r="I61" s="62">
        <v>143.55000000000001</v>
      </c>
      <c r="J61" s="37">
        <v>1</v>
      </c>
      <c r="K61" s="62">
        <v>2</v>
      </c>
      <c r="L61" s="62">
        <v>13.58</v>
      </c>
      <c r="M61" s="62">
        <v>15</v>
      </c>
      <c r="N61" s="62" t="s">
        <v>18</v>
      </c>
      <c r="O61" s="62">
        <v>133.58000000000001</v>
      </c>
      <c r="P61" s="62">
        <v>148.58000000000001</v>
      </c>
      <c r="Q61" s="37">
        <v>2</v>
      </c>
      <c r="R61" s="63">
        <v>292.13</v>
      </c>
      <c r="S61" s="33">
        <v>1</v>
      </c>
      <c r="T61" s="43"/>
      <c r="U61" s="43"/>
      <c r="V61" s="43"/>
      <c r="W61" s="43"/>
      <c r="X61" s="43"/>
      <c r="Y61" s="43"/>
      <c r="Z61" s="43"/>
      <c r="AA61" s="43"/>
      <c r="AB61" s="43"/>
    </row>
    <row r="62" spans="1:28">
      <c r="A62" s="27">
        <v>5</v>
      </c>
      <c r="B62" s="28" t="s">
        <v>83</v>
      </c>
      <c r="C62" s="29" t="s">
        <v>84</v>
      </c>
      <c r="D62" s="62">
        <v>2</v>
      </c>
      <c r="E62" s="62">
        <v>33.299999999999997</v>
      </c>
      <c r="F62" s="62">
        <v>0</v>
      </c>
      <c r="G62" s="62" t="s">
        <v>18</v>
      </c>
      <c r="H62" s="62">
        <v>153.30000000000001</v>
      </c>
      <c r="I62" s="62">
        <v>153.30000000000001</v>
      </c>
      <c r="J62" s="37">
        <v>2</v>
      </c>
      <c r="K62" s="62">
        <v>2</v>
      </c>
      <c r="L62" s="62">
        <v>30.58</v>
      </c>
      <c r="M62" s="62">
        <v>0</v>
      </c>
      <c r="N62" s="62" t="s">
        <v>18</v>
      </c>
      <c r="O62" s="62">
        <v>150.57999999999998</v>
      </c>
      <c r="P62" s="62">
        <v>150.57999999999998</v>
      </c>
      <c r="Q62" s="37">
        <v>3</v>
      </c>
      <c r="R62" s="63">
        <v>303.88</v>
      </c>
      <c r="S62" s="33">
        <v>2</v>
      </c>
      <c r="T62" s="43"/>
      <c r="U62" s="43"/>
      <c r="V62" s="43"/>
      <c r="W62" s="43"/>
      <c r="X62" s="43"/>
      <c r="Y62" s="43"/>
      <c r="Z62" s="43"/>
      <c r="AA62" s="43"/>
      <c r="AB62" s="43"/>
    </row>
    <row r="63" spans="1:28">
      <c r="A63" s="34">
        <v>2001</v>
      </c>
      <c r="B63" s="35" t="s">
        <v>85</v>
      </c>
      <c r="C63" s="36" t="s">
        <v>82</v>
      </c>
      <c r="D63" s="62">
        <v>2</v>
      </c>
      <c r="E63" s="62">
        <v>27.87</v>
      </c>
      <c r="F63" s="62">
        <v>20</v>
      </c>
      <c r="G63" s="62" t="s">
        <v>18</v>
      </c>
      <c r="H63" s="62">
        <v>147.87</v>
      </c>
      <c r="I63" s="62">
        <v>167.87</v>
      </c>
      <c r="J63" s="37">
        <v>5</v>
      </c>
      <c r="K63" s="62">
        <v>2</v>
      </c>
      <c r="L63" s="62">
        <v>15.68</v>
      </c>
      <c r="M63" s="62">
        <v>10</v>
      </c>
      <c r="N63" s="62" t="s">
        <v>18</v>
      </c>
      <c r="O63" s="62">
        <v>135.68</v>
      </c>
      <c r="P63" s="62">
        <v>145.68</v>
      </c>
      <c r="Q63" s="37">
        <v>1</v>
      </c>
      <c r="R63" s="63">
        <v>313.55</v>
      </c>
      <c r="S63" s="37">
        <v>3</v>
      </c>
    </row>
    <row r="64" spans="1:28">
      <c r="A64" s="120">
        <v>4</v>
      </c>
      <c r="B64" s="121" t="s">
        <v>86</v>
      </c>
      <c r="C64" s="122" t="s">
        <v>84</v>
      </c>
      <c r="D64" s="83">
        <v>2</v>
      </c>
      <c r="E64" s="84">
        <v>42.55</v>
      </c>
      <c r="F64" s="85">
        <v>0</v>
      </c>
      <c r="G64" s="84" t="s">
        <v>18</v>
      </c>
      <c r="H64" s="86">
        <v>162.55000000000001</v>
      </c>
      <c r="I64" s="123">
        <v>162.55000000000001</v>
      </c>
      <c r="J64" s="124">
        <v>3</v>
      </c>
      <c r="K64" s="83">
        <v>2</v>
      </c>
      <c r="L64" s="84">
        <v>27.32</v>
      </c>
      <c r="M64" s="85">
        <v>5</v>
      </c>
      <c r="N64" s="84" t="s">
        <v>18</v>
      </c>
      <c r="O64" s="86">
        <v>147.32</v>
      </c>
      <c r="P64" s="123">
        <v>152.32</v>
      </c>
      <c r="Q64" s="124">
        <v>4</v>
      </c>
      <c r="R64" s="125">
        <v>314.87</v>
      </c>
      <c r="S64" s="126">
        <v>4</v>
      </c>
    </row>
    <row r="65" spans="1:28">
      <c r="A65" s="34">
        <v>9</v>
      </c>
      <c r="B65" s="35" t="s">
        <v>87</v>
      </c>
      <c r="C65" s="36" t="s">
        <v>84</v>
      </c>
      <c r="D65" s="35">
        <v>2</v>
      </c>
      <c r="E65" s="35">
        <v>42.37</v>
      </c>
      <c r="F65" s="35">
        <v>5</v>
      </c>
      <c r="G65" s="35" t="s">
        <v>18</v>
      </c>
      <c r="H65" s="35">
        <v>162.37</v>
      </c>
      <c r="I65" s="35">
        <v>167.37</v>
      </c>
      <c r="J65" s="36">
        <v>4</v>
      </c>
      <c r="K65" s="35">
        <v>2</v>
      </c>
      <c r="L65" s="35">
        <v>33.479999999999997</v>
      </c>
      <c r="M65" s="35">
        <v>5</v>
      </c>
      <c r="N65" s="35" t="s">
        <v>18</v>
      </c>
      <c r="O65" s="35">
        <v>153.47999999999999</v>
      </c>
      <c r="P65" s="35">
        <v>158.47999999999999</v>
      </c>
      <c r="Q65" s="36">
        <v>5</v>
      </c>
      <c r="R65" s="108">
        <v>325.85000000000002</v>
      </c>
      <c r="S65" s="36">
        <v>5</v>
      </c>
    </row>
    <row r="66" spans="1:28">
      <c r="A66" s="120">
        <v>3</v>
      </c>
      <c r="B66" s="121" t="s">
        <v>88</v>
      </c>
      <c r="C66" s="122" t="s">
        <v>84</v>
      </c>
      <c r="D66" s="83">
        <v>2</v>
      </c>
      <c r="E66" s="84">
        <v>53.57</v>
      </c>
      <c r="F66" s="85">
        <v>20</v>
      </c>
      <c r="G66" s="84" t="s">
        <v>18</v>
      </c>
      <c r="H66" s="86">
        <v>173.57</v>
      </c>
      <c r="I66" s="123">
        <v>193.57</v>
      </c>
      <c r="J66" s="124">
        <v>6</v>
      </c>
      <c r="K66" s="83">
        <v>2</v>
      </c>
      <c r="L66" s="84">
        <v>57.04</v>
      </c>
      <c r="M66" s="85">
        <v>0</v>
      </c>
      <c r="N66" s="84" t="s">
        <v>18</v>
      </c>
      <c r="O66" s="86">
        <v>177.04</v>
      </c>
      <c r="P66" s="123">
        <v>177.04</v>
      </c>
      <c r="Q66" s="124">
        <v>6</v>
      </c>
      <c r="R66" s="125">
        <v>370.61</v>
      </c>
      <c r="S66" s="126">
        <v>6</v>
      </c>
    </row>
    <row r="67" spans="1:28">
      <c r="A67" s="127" t="s">
        <v>89</v>
      </c>
      <c r="B67" s="128"/>
      <c r="C67" s="70"/>
      <c r="D67" s="129"/>
      <c r="E67" s="130"/>
      <c r="F67" s="131"/>
      <c r="G67" s="130"/>
      <c r="H67" s="132"/>
      <c r="I67" s="133"/>
      <c r="J67" s="134"/>
      <c r="K67" s="129"/>
      <c r="L67" s="130"/>
      <c r="M67" s="131"/>
      <c r="N67" s="130"/>
      <c r="O67" s="132"/>
      <c r="P67" s="133"/>
      <c r="Q67" s="135"/>
      <c r="R67" s="136"/>
      <c r="S67" s="137"/>
    </row>
    <row r="68" spans="1:28">
      <c r="A68" s="27">
        <v>191</v>
      </c>
      <c r="B68" s="28" t="s">
        <v>90</v>
      </c>
      <c r="C68" s="29" t="s">
        <v>91</v>
      </c>
      <c r="D68" s="35">
        <v>2</v>
      </c>
      <c r="E68" s="35">
        <v>15.01</v>
      </c>
      <c r="F68" s="35">
        <v>5</v>
      </c>
      <c r="G68" s="35" t="s">
        <v>18</v>
      </c>
      <c r="H68" s="35">
        <v>135.01</v>
      </c>
      <c r="I68" s="35">
        <v>140.01</v>
      </c>
      <c r="J68" s="36">
        <v>1</v>
      </c>
      <c r="K68" s="35">
        <v>2</v>
      </c>
      <c r="L68" s="35">
        <v>6.98</v>
      </c>
      <c r="M68" s="35">
        <v>5</v>
      </c>
      <c r="N68" s="35" t="s">
        <v>18</v>
      </c>
      <c r="O68" s="35">
        <v>126.98</v>
      </c>
      <c r="P68" s="35">
        <v>131.98000000000002</v>
      </c>
      <c r="Q68" s="36">
        <v>1</v>
      </c>
      <c r="R68" s="108">
        <v>271.99</v>
      </c>
      <c r="S68" s="29">
        <v>1</v>
      </c>
    </row>
    <row r="69" spans="1:28">
      <c r="A69" s="27">
        <v>108</v>
      </c>
      <c r="B69" s="28" t="s">
        <v>92</v>
      </c>
      <c r="C69" s="29" t="s">
        <v>93</v>
      </c>
      <c r="D69" s="35">
        <v>2</v>
      </c>
      <c r="E69" s="35">
        <v>28.81</v>
      </c>
      <c r="F69" s="35">
        <v>0</v>
      </c>
      <c r="G69" s="35" t="s">
        <v>18</v>
      </c>
      <c r="H69" s="35">
        <v>148.81</v>
      </c>
      <c r="I69" s="35">
        <v>148.81</v>
      </c>
      <c r="J69" s="36">
        <v>2</v>
      </c>
      <c r="K69" s="35">
        <v>2</v>
      </c>
      <c r="L69" s="35">
        <v>19.36</v>
      </c>
      <c r="M69" s="35">
        <v>30</v>
      </c>
      <c r="N69" s="35" t="s">
        <v>18</v>
      </c>
      <c r="O69" s="35">
        <v>139.36000000000001</v>
      </c>
      <c r="P69" s="35">
        <v>169.36</v>
      </c>
      <c r="Q69" s="36">
        <v>4</v>
      </c>
      <c r="R69" s="108">
        <v>318.17</v>
      </c>
      <c r="S69" s="29">
        <v>2</v>
      </c>
    </row>
    <row r="70" spans="1:28">
      <c r="A70" s="34">
        <v>456</v>
      </c>
      <c r="B70" s="35" t="s">
        <v>94</v>
      </c>
      <c r="C70" s="36" t="s">
        <v>93</v>
      </c>
      <c r="D70" s="35">
        <v>3</v>
      </c>
      <c r="E70" s="35">
        <v>0.45</v>
      </c>
      <c r="F70" s="35">
        <v>5</v>
      </c>
      <c r="G70" s="35" t="s">
        <v>18</v>
      </c>
      <c r="H70" s="35">
        <v>180.45</v>
      </c>
      <c r="I70" s="35">
        <v>185.45</v>
      </c>
      <c r="J70" s="36">
        <v>3</v>
      </c>
      <c r="K70" s="35">
        <v>2</v>
      </c>
      <c r="L70" s="35">
        <v>31.5</v>
      </c>
      <c r="M70" s="35">
        <v>5</v>
      </c>
      <c r="N70" s="35" t="s">
        <v>18</v>
      </c>
      <c r="O70" s="35">
        <v>151.5</v>
      </c>
      <c r="P70" s="35">
        <v>156.5</v>
      </c>
      <c r="Q70" s="36">
        <v>2</v>
      </c>
      <c r="R70" s="108">
        <v>341.95</v>
      </c>
      <c r="S70" s="36">
        <v>3</v>
      </c>
    </row>
    <row r="71" spans="1:28">
      <c r="A71" s="34">
        <v>628</v>
      </c>
      <c r="B71" s="35" t="s">
        <v>95</v>
      </c>
      <c r="C71" s="36" t="s">
        <v>93</v>
      </c>
      <c r="D71" s="35">
        <v>2</v>
      </c>
      <c r="E71" s="35">
        <v>50.07</v>
      </c>
      <c r="F71" s="35">
        <v>30</v>
      </c>
      <c r="G71" s="35" t="s">
        <v>18</v>
      </c>
      <c r="H71" s="35">
        <v>170.07</v>
      </c>
      <c r="I71" s="35">
        <v>200.07</v>
      </c>
      <c r="J71" s="36">
        <v>4</v>
      </c>
      <c r="K71" s="35">
        <v>2</v>
      </c>
      <c r="L71" s="35">
        <v>32.74</v>
      </c>
      <c r="M71" s="35">
        <v>10</v>
      </c>
      <c r="N71" s="35" t="s">
        <v>18</v>
      </c>
      <c r="O71" s="35">
        <v>152.74</v>
      </c>
      <c r="P71" s="35">
        <v>162.74</v>
      </c>
      <c r="Q71" s="36">
        <v>3</v>
      </c>
      <c r="R71" s="108">
        <v>362.81</v>
      </c>
      <c r="S71" s="36">
        <v>4</v>
      </c>
    </row>
    <row r="72" spans="1:28">
      <c r="A72" s="1"/>
      <c r="B72" s="2" t="s">
        <v>0</v>
      </c>
      <c r="C72" s="3"/>
      <c r="D72" s="54" t="s">
        <v>1</v>
      </c>
      <c r="E72" s="55"/>
      <c r="F72" s="55"/>
      <c r="G72" s="55"/>
      <c r="H72" s="55"/>
      <c r="I72" s="55"/>
      <c r="J72" s="65"/>
      <c r="K72" s="54" t="s">
        <v>2</v>
      </c>
      <c r="L72" s="55"/>
      <c r="M72" s="55"/>
      <c r="N72" s="55"/>
      <c r="O72" s="55"/>
      <c r="P72" s="55"/>
      <c r="Q72" s="65"/>
      <c r="R72" s="58" t="s">
        <v>3</v>
      </c>
      <c r="S72" s="56"/>
      <c r="T72" s="54" t="s">
        <v>48</v>
      </c>
      <c r="U72" s="55"/>
      <c r="V72" s="55"/>
      <c r="W72" s="55"/>
      <c r="X72" s="55"/>
      <c r="Y72" s="55"/>
      <c r="Z72" s="65"/>
      <c r="AA72" s="58" t="s">
        <v>3</v>
      </c>
      <c r="AB72" s="56"/>
    </row>
    <row r="73" spans="1:28">
      <c r="A73" s="10"/>
      <c r="D73" s="11" t="s">
        <v>4</v>
      </c>
      <c r="E73" s="12"/>
      <c r="F73" s="13" t="s">
        <v>5</v>
      </c>
      <c r="G73" s="13"/>
      <c r="H73" s="13"/>
      <c r="I73" s="13" t="s">
        <v>6</v>
      </c>
      <c r="J73" s="14" t="s">
        <v>7</v>
      </c>
      <c r="K73" s="11" t="s">
        <v>4</v>
      </c>
      <c r="L73" s="12"/>
      <c r="M73" s="13" t="s">
        <v>5</v>
      </c>
      <c r="N73" s="13"/>
      <c r="O73" s="13"/>
      <c r="P73" s="13" t="s">
        <v>6</v>
      </c>
      <c r="Q73" s="14" t="s">
        <v>7</v>
      </c>
      <c r="R73" s="15" t="s">
        <v>8</v>
      </c>
      <c r="S73" s="16" t="s">
        <v>9</v>
      </c>
      <c r="T73" s="66" t="s">
        <v>4</v>
      </c>
      <c r="U73" s="67"/>
      <c r="V73" s="13" t="s">
        <v>5</v>
      </c>
      <c r="W73" s="13"/>
      <c r="X73" s="13"/>
      <c r="Y73" s="13" t="s">
        <v>6</v>
      </c>
      <c r="Z73" s="14" t="s">
        <v>7</v>
      </c>
      <c r="AA73" s="15" t="s">
        <v>8</v>
      </c>
      <c r="AB73" s="16" t="s">
        <v>9</v>
      </c>
    </row>
    <row r="74" spans="1:28" ht="15.75" thickBot="1">
      <c r="A74" s="10"/>
      <c r="C74" s="17"/>
      <c r="D74" s="18" t="s">
        <v>10</v>
      </c>
      <c r="E74" s="13" t="s">
        <v>11</v>
      </c>
      <c r="F74" s="13" t="s">
        <v>12</v>
      </c>
      <c r="G74" s="13"/>
      <c r="H74" s="13" t="s">
        <v>13</v>
      </c>
      <c r="I74" s="13" t="s">
        <v>14</v>
      </c>
      <c r="J74" s="14"/>
      <c r="K74" s="18" t="s">
        <v>10</v>
      </c>
      <c r="L74" s="13" t="s">
        <v>11</v>
      </c>
      <c r="M74" s="13" t="s">
        <v>12</v>
      </c>
      <c r="N74" s="13"/>
      <c r="O74" s="13" t="s">
        <v>13</v>
      </c>
      <c r="P74" s="13" t="s">
        <v>14</v>
      </c>
      <c r="Q74" s="14"/>
      <c r="R74" s="15"/>
      <c r="S74" s="16"/>
      <c r="T74" s="18" t="s">
        <v>10</v>
      </c>
      <c r="U74" s="13" t="s">
        <v>11</v>
      </c>
      <c r="V74" s="13" t="s">
        <v>12</v>
      </c>
      <c r="W74" s="13"/>
      <c r="X74" s="13" t="s">
        <v>13</v>
      </c>
      <c r="Y74" s="13" t="s">
        <v>14</v>
      </c>
      <c r="Z74" s="14"/>
      <c r="AA74" s="15"/>
      <c r="AB74" s="16"/>
    </row>
    <row r="75" spans="1:28">
      <c r="A75" s="68" t="s">
        <v>108</v>
      </c>
      <c r="B75" s="69"/>
      <c r="C75" s="70"/>
      <c r="D75" s="71"/>
      <c r="E75" s="72"/>
      <c r="F75" s="73"/>
      <c r="G75" s="72"/>
      <c r="H75" s="74"/>
      <c r="I75" s="75"/>
      <c r="J75" s="76"/>
      <c r="K75" s="71"/>
      <c r="L75" s="72"/>
      <c r="M75" s="73"/>
      <c r="N75" s="72"/>
      <c r="O75" s="74"/>
      <c r="P75" s="75"/>
      <c r="Q75" s="77"/>
      <c r="R75" s="78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>
      <c r="A76" s="80">
        <v>1017</v>
      </c>
      <c r="B76" s="81" t="s">
        <v>109</v>
      </c>
      <c r="C76" s="82" t="s">
        <v>110</v>
      </c>
      <c r="D76" s="83">
        <v>3</v>
      </c>
      <c r="E76" s="84">
        <v>17.82</v>
      </c>
      <c r="F76" s="85">
        <v>30</v>
      </c>
      <c r="G76" s="84" t="s">
        <v>18</v>
      </c>
      <c r="H76" s="86">
        <v>197.82</v>
      </c>
      <c r="I76" s="87">
        <v>227.82</v>
      </c>
      <c r="J76" s="88">
        <v>1</v>
      </c>
      <c r="K76" s="83">
        <v>2</v>
      </c>
      <c r="L76" s="84">
        <v>58.7</v>
      </c>
      <c r="M76" s="85">
        <v>5</v>
      </c>
      <c r="N76" s="84" t="s">
        <v>18</v>
      </c>
      <c r="O76" s="86">
        <v>178.7</v>
      </c>
      <c r="P76" s="87">
        <v>183.7</v>
      </c>
      <c r="Q76" s="89">
        <v>1</v>
      </c>
      <c r="R76" s="90">
        <f>I76+P76</f>
        <v>411.52</v>
      </c>
      <c r="S76" s="91">
        <v>1</v>
      </c>
      <c r="T76" s="49">
        <v>2</v>
      </c>
      <c r="U76" s="49">
        <v>38.79</v>
      </c>
      <c r="V76" s="49">
        <v>5</v>
      </c>
      <c r="W76" s="49" t="s">
        <v>18</v>
      </c>
      <c r="X76" s="49">
        <v>158.79</v>
      </c>
      <c r="Y76" s="49">
        <f>V76+X76</f>
        <v>163.79</v>
      </c>
      <c r="Z76" s="49">
        <v>1</v>
      </c>
      <c r="AA76" s="255">
        <f>I76+P76+Y76</f>
        <v>575.30999999999995</v>
      </c>
      <c r="AB76" s="49">
        <v>1</v>
      </c>
    </row>
  </sheetData>
  <mergeCells count="12">
    <mergeCell ref="D40:E40"/>
    <mergeCell ref="K40:L40"/>
    <mergeCell ref="D58:E58"/>
    <mergeCell ref="K58:L58"/>
    <mergeCell ref="D73:E73"/>
    <mergeCell ref="K73:L73"/>
    <mergeCell ref="D2:E2"/>
    <mergeCell ref="K2:L2"/>
    <mergeCell ref="D19:E19"/>
    <mergeCell ref="K19:L19"/>
    <mergeCell ref="D32:E32"/>
    <mergeCell ref="K32:L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0:K38"/>
  <sheetViews>
    <sheetView tabSelected="1" topLeftCell="A19" workbookViewId="0">
      <selection activeCell="E40" sqref="E40"/>
    </sheetView>
  </sheetViews>
  <sheetFormatPr defaultRowHeight="15"/>
  <cols>
    <col min="2" max="2" width="21.5703125" customWidth="1"/>
    <col min="4" max="4" width="10.85546875" style="192" customWidth="1"/>
    <col min="5" max="5" width="6.140625" customWidth="1"/>
    <col min="6" max="6" width="6.85546875" customWidth="1"/>
    <col min="7" max="7" width="6" customWidth="1"/>
    <col min="8" max="8" width="3.42578125" customWidth="1"/>
    <col min="10" max="10" width="9.140625" style="193"/>
    <col min="11" max="11" width="10.7109375" bestFit="1" customWidth="1"/>
    <col min="258" max="258" width="21.5703125" customWidth="1"/>
    <col min="260" max="260" width="10" customWidth="1"/>
    <col min="261" max="261" width="6.140625" customWidth="1"/>
    <col min="262" max="262" width="6.85546875" customWidth="1"/>
    <col min="264" max="264" width="3.42578125" customWidth="1"/>
    <col min="267" max="267" width="10.7109375" bestFit="1" customWidth="1"/>
    <col min="514" max="514" width="21.5703125" customWidth="1"/>
    <col min="516" max="516" width="10" customWidth="1"/>
    <col min="517" max="517" width="6.140625" customWidth="1"/>
    <col min="518" max="518" width="6.85546875" customWidth="1"/>
    <col min="520" max="520" width="3.42578125" customWidth="1"/>
    <col min="523" max="523" width="10.7109375" bestFit="1" customWidth="1"/>
    <col min="770" max="770" width="21.5703125" customWidth="1"/>
    <col min="772" max="772" width="10" customWidth="1"/>
    <col min="773" max="773" width="6.140625" customWidth="1"/>
    <col min="774" max="774" width="6.85546875" customWidth="1"/>
    <col min="776" max="776" width="3.42578125" customWidth="1"/>
    <col min="779" max="779" width="10.7109375" bestFit="1" customWidth="1"/>
    <col min="1026" max="1026" width="21.5703125" customWidth="1"/>
    <col min="1028" max="1028" width="10" customWidth="1"/>
    <col min="1029" max="1029" width="6.140625" customWidth="1"/>
    <col min="1030" max="1030" width="6.85546875" customWidth="1"/>
    <col min="1032" max="1032" width="3.42578125" customWidth="1"/>
    <col min="1035" max="1035" width="10.7109375" bestFit="1" customWidth="1"/>
    <col min="1282" max="1282" width="21.5703125" customWidth="1"/>
    <col min="1284" max="1284" width="10" customWidth="1"/>
    <col min="1285" max="1285" width="6.140625" customWidth="1"/>
    <col min="1286" max="1286" width="6.85546875" customWidth="1"/>
    <col min="1288" max="1288" width="3.42578125" customWidth="1"/>
    <col min="1291" max="1291" width="10.7109375" bestFit="1" customWidth="1"/>
    <col min="1538" max="1538" width="21.5703125" customWidth="1"/>
    <col min="1540" max="1540" width="10" customWidth="1"/>
    <col min="1541" max="1541" width="6.140625" customWidth="1"/>
    <col min="1542" max="1542" width="6.85546875" customWidth="1"/>
    <col min="1544" max="1544" width="3.42578125" customWidth="1"/>
    <col min="1547" max="1547" width="10.7109375" bestFit="1" customWidth="1"/>
    <col min="1794" max="1794" width="21.5703125" customWidth="1"/>
    <col min="1796" max="1796" width="10" customWidth="1"/>
    <col min="1797" max="1797" width="6.140625" customWidth="1"/>
    <col min="1798" max="1798" width="6.85546875" customWidth="1"/>
    <col min="1800" max="1800" width="3.42578125" customWidth="1"/>
    <col min="1803" max="1803" width="10.7109375" bestFit="1" customWidth="1"/>
    <col min="2050" max="2050" width="21.5703125" customWidth="1"/>
    <col min="2052" max="2052" width="10" customWidth="1"/>
    <col min="2053" max="2053" width="6.140625" customWidth="1"/>
    <col min="2054" max="2054" width="6.85546875" customWidth="1"/>
    <col min="2056" max="2056" width="3.42578125" customWidth="1"/>
    <col min="2059" max="2059" width="10.7109375" bestFit="1" customWidth="1"/>
    <col min="2306" max="2306" width="21.5703125" customWidth="1"/>
    <col min="2308" max="2308" width="10" customWidth="1"/>
    <col min="2309" max="2309" width="6.140625" customWidth="1"/>
    <col min="2310" max="2310" width="6.85546875" customWidth="1"/>
    <col min="2312" max="2312" width="3.42578125" customWidth="1"/>
    <col min="2315" max="2315" width="10.7109375" bestFit="1" customWidth="1"/>
    <col min="2562" max="2562" width="21.5703125" customWidth="1"/>
    <col min="2564" max="2564" width="10" customWidth="1"/>
    <col min="2565" max="2565" width="6.140625" customWidth="1"/>
    <col min="2566" max="2566" width="6.85546875" customWidth="1"/>
    <col min="2568" max="2568" width="3.42578125" customWidth="1"/>
    <col min="2571" max="2571" width="10.7109375" bestFit="1" customWidth="1"/>
    <col min="2818" max="2818" width="21.5703125" customWidth="1"/>
    <col min="2820" max="2820" width="10" customWidth="1"/>
    <col min="2821" max="2821" width="6.140625" customWidth="1"/>
    <col min="2822" max="2822" width="6.85546875" customWidth="1"/>
    <col min="2824" max="2824" width="3.42578125" customWidth="1"/>
    <col min="2827" max="2827" width="10.7109375" bestFit="1" customWidth="1"/>
    <col min="3074" max="3074" width="21.5703125" customWidth="1"/>
    <col min="3076" max="3076" width="10" customWidth="1"/>
    <col min="3077" max="3077" width="6.140625" customWidth="1"/>
    <col min="3078" max="3078" width="6.85546875" customWidth="1"/>
    <col min="3080" max="3080" width="3.42578125" customWidth="1"/>
    <col min="3083" max="3083" width="10.7109375" bestFit="1" customWidth="1"/>
    <col min="3330" max="3330" width="21.5703125" customWidth="1"/>
    <col min="3332" max="3332" width="10" customWidth="1"/>
    <col min="3333" max="3333" width="6.140625" customWidth="1"/>
    <col min="3334" max="3334" width="6.85546875" customWidth="1"/>
    <col min="3336" max="3336" width="3.42578125" customWidth="1"/>
    <col min="3339" max="3339" width="10.7109375" bestFit="1" customWidth="1"/>
    <col min="3586" max="3586" width="21.5703125" customWidth="1"/>
    <col min="3588" max="3588" width="10" customWidth="1"/>
    <col min="3589" max="3589" width="6.140625" customWidth="1"/>
    <col min="3590" max="3590" width="6.85546875" customWidth="1"/>
    <col min="3592" max="3592" width="3.42578125" customWidth="1"/>
    <col min="3595" max="3595" width="10.7109375" bestFit="1" customWidth="1"/>
    <col min="3842" max="3842" width="21.5703125" customWidth="1"/>
    <col min="3844" max="3844" width="10" customWidth="1"/>
    <col min="3845" max="3845" width="6.140625" customWidth="1"/>
    <col min="3846" max="3846" width="6.85546875" customWidth="1"/>
    <col min="3848" max="3848" width="3.42578125" customWidth="1"/>
    <col min="3851" max="3851" width="10.7109375" bestFit="1" customWidth="1"/>
    <col min="4098" max="4098" width="21.5703125" customWidth="1"/>
    <col min="4100" max="4100" width="10" customWidth="1"/>
    <col min="4101" max="4101" width="6.140625" customWidth="1"/>
    <col min="4102" max="4102" width="6.85546875" customWidth="1"/>
    <col min="4104" max="4104" width="3.42578125" customWidth="1"/>
    <col min="4107" max="4107" width="10.7109375" bestFit="1" customWidth="1"/>
    <col min="4354" max="4354" width="21.5703125" customWidth="1"/>
    <col min="4356" max="4356" width="10" customWidth="1"/>
    <col min="4357" max="4357" width="6.140625" customWidth="1"/>
    <col min="4358" max="4358" width="6.85546875" customWidth="1"/>
    <col min="4360" max="4360" width="3.42578125" customWidth="1"/>
    <col min="4363" max="4363" width="10.7109375" bestFit="1" customWidth="1"/>
    <col min="4610" max="4610" width="21.5703125" customWidth="1"/>
    <col min="4612" max="4612" width="10" customWidth="1"/>
    <col min="4613" max="4613" width="6.140625" customWidth="1"/>
    <col min="4614" max="4614" width="6.85546875" customWidth="1"/>
    <col min="4616" max="4616" width="3.42578125" customWidth="1"/>
    <col min="4619" max="4619" width="10.7109375" bestFit="1" customWidth="1"/>
    <col min="4866" max="4866" width="21.5703125" customWidth="1"/>
    <col min="4868" max="4868" width="10" customWidth="1"/>
    <col min="4869" max="4869" width="6.140625" customWidth="1"/>
    <col min="4870" max="4870" width="6.85546875" customWidth="1"/>
    <col min="4872" max="4872" width="3.42578125" customWidth="1"/>
    <col min="4875" max="4875" width="10.7109375" bestFit="1" customWidth="1"/>
    <col min="5122" max="5122" width="21.5703125" customWidth="1"/>
    <col min="5124" max="5124" width="10" customWidth="1"/>
    <col min="5125" max="5125" width="6.140625" customWidth="1"/>
    <col min="5126" max="5126" width="6.85546875" customWidth="1"/>
    <col min="5128" max="5128" width="3.42578125" customWidth="1"/>
    <col min="5131" max="5131" width="10.7109375" bestFit="1" customWidth="1"/>
    <col min="5378" max="5378" width="21.5703125" customWidth="1"/>
    <col min="5380" max="5380" width="10" customWidth="1"/>
    <col min="5381" max="5381" width="6.140625" customWidth="1"/>
    <col min="5382" max="5382" width="6.85546875" customWidth="1"/>
    <col min="5384" max="5384" width="3.42578125" customWidth="1"/>
    <col min="5387" max="5387" width="10.7109375" bestFit="1" customWidth="1"/>
    <col min="5634" max="5634" width="21.5703125" customWidth="1"/>
    <col min="5636" max="5636" width="10" customWidth="1"/>
    <col min="5637" max="5637" width="6.140625" customWidth="1"/>
    <col min="5638" max="5638" width="6.85546875" customWidth="1"/>
    <col min="5640" max="5640" width="3.42578125" customWidth="1"/>
    <col min="5643" max="5643" width="10.7109375" bestFit="1" customWidth="1"/>
    <col min="5890" max="5890" width="21.5703125" customWidth="1"/>
    <col min="5892" max="5892" width="10" customWidth="1"/>
    <col min="5893" max="5893" width="6.140625" customWidth="1"/>
    <col min="5894" max="5894" width="6.85546875" customWidth="1"/>
    <col min="5896" max="5896" width="3.42578125" customWidth="1"/>
    <col min="5899" max="5899" width="10.7109375" bestFit="1" customWidth="1"/>
    <col min="6146" max="6146" width="21.5703125" customWidth="1"/>
    <col min="6148" max="6148" width="10" customWidth="1"/>
    <col min="6149" max="6149" width="6.140625" customWidth="1"/>
    <col min="6150" max="6150" width="6.85546875" customWidth="1"/>
    <col min="6152" max="6152" width="3.42578125" customWidth="1"/>
    <col min="6155" max="6155" width="10.7109375" bestFit="1" customWidth="1"/>
    <col min="6402" max="6402" width="21.5703125" customWidth="1"/>
    <col min="6404" max="6404" width="10" customWidth="1"/>
    <col min="6405" max="6405" width="6.140625" customWidth="1"/>
    <col min="6406" max="6406" width="6.85546875" customWidth="1"/>
    <col min="6408" max="6408" width="3.42578125" customWidth="1"/>
    <col min="6411" max="6411" width="10.7109375" bestFit="1" customWidth="1"/>
    <col min="6658" max="6658" width="21.5703125" customWidth="1"/>
    <col min="6660" max="6660" width="10" customWidth="1"/>
    <col min="6661" max="6661" width="6.140625" customWidth="1"/>
    <col min="6662" max="6662" width="6.85546875" customWidth="1"/>
    <col min="6664" max="6664" width="3.42578125" customWidth="1"/>
    <col min="6667" max="6667" width="10.7109375" bestFit="1" customWidth="1"/>
    <col min="6914" max="6914" width="21.5703125" customWidth="1"/>
    <col min="6916" max="6916" width="10" customWidth="1"/>
    <col min="6917" max="6917" width="6.140625" customWidth="1"/>
    <col min="6918" max="6918" width="6.85546875" customWidth="1"/>
    <col min="6920" max="6920" width="3.42578125" customWidth="1"/>
    <col min="6923" max="6923" width="10.7109375" bestFit="1" customWidth="1"/>
    <col min="7170" max="7170" width="21.5703125" customWidth="1"/>
    <col min="7172" max="7172" width="10" customWidth="1"/>
    <col min="7173" max="7173" width="6.140625" customWidth="1"/>
    <col min="7174" max="7174" width="6.85546875" customWidth="1"/>
    <col min="7176" max="7176" width="3.42578125" customWidth="1"/>
    <col min="7179" max="7179" width="10.7109375" bestFit="1" customWidth="1"/>
    <col min="7426" max="7426" width="21.5703125" customWidth="1"/>
    <col min="7428" max="7428" width="10" customWidth="1"/>
    <col min="7429" max="7429" width="6.140625" customWidth="1"/>
    <col min="7430" max="7430" width="6.85546875" customWidth="1"/>
    <col min="7432" max="7432" width="3.42578125" customWidth="1"/>
    <col min="7435" max="7435" width="10.7109375" bestFit="1" customWidth="1"/>
    <col min="7682" max="7682" width="21.5703125" customWidth="1"/>
    <col min="7684" max="7684" width="10" customWidth="1"/>
    <col min="7685" max="7685" width="6.140625" customWidth="1"/>
    <col min="7686" max="7686" width="6.85546875" customWidth="1"/>
    <col min="7688" max="7688" width="3.42578125" customWidth="1"/>
    <col min="7691" max="7691" width="10.7109375" bestFit="1" customWidth="1"/>
    <col min="7938" max="7938" width="21.5703125" customWidth="1"/>
    <col min="7940" max="7940" width="10" customWidth="1"/>
    <col min="7941" max="7941" width="6.140625" customWidth="1"/>
    <col min="7942" max="7942" width="6.85546875" customWidth="1"/>
    <col min="7944" max="7944" width="3.42578125" customWidth="1"/>
    <col min="7947" max="7947" width="10.7109375" bestFit="1" customWidth="1"/>
    <col min="8194" max="8194" width="21.5703125" customWidth="1"/>
    <col min="8196" max="8196" width="10" customWidth="1"/>
    <col min="8197" max="8197" width="6.140625" customWidth="1"/>
    <col min="8198" max="8198" width="6.85546875" customWidth="1"/>
    <col min="8200" max="8200" width="3.42578125" customWidth="1"/>
    <col min="8203" max="8203" width="10.7109375" bestFit="1" customWidth="1"/>
    <col min="8450" max="8450" width="21.5703125" customWidth="1"/>
    <col min="8452" max="8452" width="10" customWidth="1"/>
    <col min="8453" max="8453" width="6.140625" customWidth="1"/>
    <col min="8454" max="8454" width="6.85546875" customWidth="1"/>
    <col min="8456" max="8456" width="3.42578125" customWidth="1"/>
    <col min="8459" max="8459" width="10.7109375" bestFit="1" customWidth="1"/>
    <col min="8706" max="8706" width="21.5703125" customWidth="1"/>
    <col min="8708" max="8708" width="10" customWidth="1"/>
    <col min="8709" max="8709" width="6.140625" customWidth="1"/>
    <col min="8710" max="8710" width="6.85546875" customWidth="1"/>
    <col min="8712" max="8712" width="3.42578125" customWidth="1"/>
    <col min="8715" max="8715" width="10.7109375" bestFit="1" customWidth="1"/>
    <col min="8962" max="8962" width="21.5703125" customWidth="1"/>
    <col min="8964" max="8964" width="10" customWidth="1"/>
    <col min="8965" max="8965" width="6.140625" customWidth="1"/>
    <col min="8966" max="8966" width="6.85546875" customWidth="1"/>
    <col min="8968" max="8968" width="3.42578125" customWidth="1"/>
    <col min="8971" max="8971" width="10.7109375" bestFit="1" customWidth="1"/>
    <col min="9218" max="9218" width="21.5703125" customWidth="1"/>
    <col min="9220" max="9220" width="10" customWidth="1"/>
    <col min="9221" max="9221" width="6.140625" customWidth="1"/>
    <col min="9222" max="9222" width="6.85546875" customWidth="1"/>
    <col min="9224" max="9224" width="3.42578125" customWidth="1"/>
    <col min="9227" max="9227" width="10.7109375" bestFit="1" customWidth="1"/>
    <col min="9474" max="9474" width="21.5703125" customWidth="1"/>
    <col min="9476" max="9476" width="10" customWidth="1"/>
    <col min="9477" max="9477" width="6.140625" customWidth="1"/>
    <col min="9478" max="9478" width="6.85546875" customWidth="1"/>
    <col min="9480" max="9480" width="3.42578125" customWidth="1"/>
    <col min="9483" max="9483" width="10.7109375" bestFit="1" customWidth="1"/>
    <col min="9730" max="9730" width="21.5703125" customWidth="1"/>
    <col min="9732" max="9732" width="10" customWidth="1"/>
    <col min="9733" max="9733" width="6.140625" customWidth="1"/>
    <col min="9734" max="9734" width="6.85546875" customWidth="1"/>
    <col min="9736" max="9736" width="3.42578125" customWidth="1"/>
    <col min="9739" max="9739" width="10.7109375" bestFit="1" customWidth="1"/>
    <col min="9986" max="9986" width="21.5703125" customWidth="1"/>
    <col min="9988" max="9988" width="10" customWidth="1"/>
    <col min="9989" max="9989" width="6.140625" customWidth="1"/>
    <col min="9990" max="9990" width="6.85546875" customWidth="1"/>
    <col min="9992" max="9992" width="3.42578125" customWidth="1"/>
    <col min="9995" max="9995" width="10.7109375" bestFit="1" customWidth="1"/>
    <col min="10242" max="10242" width="21.5703125" customWidth="1"/>
    <col min="10244" max="10244" width="10" customWidth="1"/>
    <col min="10245" max="10245" width="6.140625" customWidth="1"/>
    <col min="10246" max="10246" width="6.85546875" customWidth="1"/>
    <col min="10248" max="10248" width="3.42578125" customWidth="1"/>
    <col min="10251" max="10251" width="10.7109375" bestFit="1" customWidth="1"/>
    <col min="10498" max="10498" width="21.5703125" customWidth="1"/>
    <col min="10500" max="10500" width="10" customWidth="1"/>
    <col min="10501" max="10501" width="6.140625" customWidth="1"/>
    <col min="10502" max="10502" width="6.85546875" customWidth="1"/>
    <col min="10504" max="10504" width="3.42578125" customWidth="1"/>
    <col min="10507" max="10507" width="10.7109375" bestFit="1" customWidth="1"/>
    <col min="10754" max="10754" width="21.5703125" customWidth="1"/>
    <col min="10756" max="10756" width="10" customWidth="1"/>
    <col min="10757" max="10757" width="6.140625" customWidth="1"/>
    <col min="10758" max="10758" width="6.85546875" customWidth="1"/>
    <col min="10760" max="10760" width="3.42578125" customWidth="1"/>
    <col min="10763" max="10763" width="10.7109375" bestFit="1" customWidth="1"/>
    <col min="11010" max="11010" width="21.5703125" customWidth="1"/>
    <col min="11012" max="11012" width="10" customWidth="1"/>
    <col min="11013" max="11013" width="6.140625" customWidth="1"/>
    <col min="11014" max="11014" width="6.85546875" customWidth="1"/>
    <col min="11016" max="11016" width="3.42578125" customWidth="1"/>
    <col min="11019" max="11019" width="10.7109375" bestFit="1" customWidth="1"/>
    <col min="11266" max="11266" width="21.5703125" customWidth="1"/>
    <col min="11268" max="11268" width="10" customWidth="1"/>
    <col min="11269" max="11269" width="6.140625" customWidth="1"/>
    <col min="11270" max="11270" width="6.85546875" customWidth="1"/>
    <col min="11272" max="11272" width="3.42578125" customWidth="1"/>
    <col min="11275" max="11275" width="10.7109375" bestFit="1" customWidth="1"/>
    <col min="11522" max="11522" width="21.5703125" customWidth="1"/>
    <col min="11524" max="11524" width="10" customWidth="1"/>
    <col min="11525" max="11525" width="6.140625" customWidth="1"/>
    <col min="11526" max="11526" width="6.85546875" customWidth="1"/>
    <col min="11528" max="11528" width="3.42578125" customWidth="1"/>
    <col min="11531" max="11531" width="10.7109375" bestFit="1" customWidth="1"/>
    <col min="11778" max="11778" width="21.5703125" customWidth="1"/>
    <col min="11780" max="11780" width="10" customWidth="1"/>
    <col min="11781" max="11781" width="6.140625" customWidth="1"/>
    <col min="11782" max="11782" width="6.85546875" customWidth="1"/>
    <col min="11784" max="11784" width="3.42578125" customWidth="1"/>
    <col min="11787" max="11787" width="10.7109375" bestFit="1" customWidth="1"/>
    <col min="12034" max="12034" width="21.5703125" customWidth="1"/>
    <col min="12036" max="12036" width="10" customWidth="1"/>
    <col min="12037" max="12037" width="6.140625" customWidth="1"/>
    <col min="12038" max="12038" width="6.85546875" customWidth="1"/>
    <col min="12040" max="12040" width="3.42578125" customWidth="1"/>
    <col min="12043" max="12043" width="10.7109375" bestFit="1" customWidth="1"/>
    <col min="12290" max="12290" width="21.5703125" customWidth="1"/>
    <col min="12292" max="12292" width="10" customWidth="1"/>
    <col min="12293" max="12293" width="6.140625" customWidth="1"/>
    <col min="12294" max="12294" width="6.85546875" customWidth="1"/>
    <col min="12296" max="12296" width="3.42578125" customWidth="1"/>
    <col min="12299" max="12299" width="10.7109375" bestFit="1" customWidth="1"/>
    <col min="12546" max="12546" width="21.5703125" customWidth="1"/>
    <col min="12548" max="12548" width="10" customWidth="1"/>
    <col min="12549" max="12549" width="6.140625" customWidth="1"/>
    <col min="12550" max="12550" width="6.85546875" customWidth="1"/>
    <col min="12552" max="12552" width="3.42578125" customWidth="1"/>
    <col min="12555" max="12555" width="10.7109375" bestFit="1" customWidth="1"/>
    <col min="12802" max="12802" width="21.5703125" customWidth="1"/>
    <col min="12804" max="12804" width="10" customWidth="1"/>
    <col min="12805" max="12805" width="6.140625" customWidth="1"/>
    <col min="12806" max="12806" width="6.85546875" customWidth="1"/>
    <col min="12808" max="12808" width="3.42578125" customWidth="1"/>
    <col min="12811" max="12811" width="10.7109375" bestFit="1" customWidth="1"/>
    <col min="13058" max="13058" width="21.5703125" customWidth="1"/>
    <col min="13060" max="13060" width="10" customWidth="1"/>
    <col min="13061" max="13061" width="6.140625" customWidth="1"/>
    <col min="13062" max="13062" width="6.85546875" customWidth="1"/>
    <col min="13064" max="13064" width="3.42578125" customWidth="1"/>
    <col min="13067" max="13067" width="10.7109375" bestFit="1" customWidth="1"/>
    <col min="13314" max="13314" width="21.5703125" customWidth="1"/>
    <col min="13316" max="13316" width="10" customWidth="1"/>
    <col min="13317" max="13317" width="6.140625" customWidth="1"/>
    <col min="13318" max="13318" width="6.85546875" customWidth="1"/>
    <col min="13320" max="13320" width="3.42578125" customWidth="1"/>
    <col min="13323" max="13323" width="10.7109375" bestFit="1" customWidth="1"/>
    <col min="13570" max="13570" width="21.5703125" customWidth="1"/>
    <col min="13572" max="13572" width="10" customWidth="1"/>
    <col min="13573" max="13573" width="6.140625" customWidth="1"/>
    <col min="13574" max="13574" width="6.85546875" customWidth="1"/>
    <col min="13576" max="13576" width="3.42578125" customWidth="1"/>
    <col min="13579" max="13579" width="10.7109375" bestFit="1" customWidth="1"/>
    <col min="13826" max="13826" width="21.5703125" customWidth="1"/>
    <col min="13828" max="13828" width="10" customWidth="1"/>
    <col min="13829" max="13829" width="6.140625" customWidth="1"/>
    <col min="13830" max="13830" width="6.85546875" customWidth="1"/>
    <col min="13832" max="13832" width="3.42578125" customWidth="1"/>
    <col min="13835" max="13835" width="10.7109375" bestFit="1" customWidth="1"/>
    <col min="14082" max="14082" width="21.5703125" customWidth="1"/>
    <col min="14084" max="14084" width="10" customWidth="1"/>
    <col min="14085" max="14085" width="6.140625" customWidth="1"/>
    <col min="14086" max="14086" width="6.85546875" customWidth="1"/>
    <col min="14088" max="14088" width="3.42578125" customWidth="1"/>
    <col min="14091" max="14091" width="10.7109375" bestFit="1" customWidth="1"/>
    <col min="14338" max="14338" width="21.5703125" customWidth="1"/>
    <col min="14340" max="14340" width="10" customWidth="1"/>
    <col min="14341" max="14341" width="6.140625" customWidth="1"/>
    <col min="14342" max="14342" width="6.85546875" customWidth="1"/>
    <col min="14344" max="14344" width="3.42578125" customWidth="1"/>
    <col min="14347" max="14347" width="10.7109375" bestFit="1" customWidth="1"/>
    <col min="14594" max="14594" width="21.5703125" customWidth="1"/>
    <col min="14596" max="14596" width="10" customWidth="1"/>
    <col min="14597" max="14597" width="6.140625" customWidth="1"/>
    <col min="14598" max="14598" width="6.85546875" customWidth="1"/>
    <col min="14600" max="14600" width="3.42578125" customWidth="1"/>
    <col min="14603" max="14603" width="10.7109375" bestFit="1" customWidth="1"/>
    <col min="14850" max="14850" width="21.5703125" customWidth="1"/>
    <col min="14852" max="14852" width="10" customWidth="1"/>
    <col min="14853" max="14853" width="6.140625" customWidth="1"/>
    <col min="14854" max="14854" width="6.85546875" customWidth="1"/>
    <col min="14856" max="14856" width="3.42578125" customWidth="1"/>
    <col min="14859" max="14859" width="10.7109375" bestFit="1" customWidth="1"/>
    <col min="15106" max="15106" width="21.5703125" customWidth="1"/>
    <col min="15108" max="15108" width="10" customWidth="1"/>
    <col min="15109" max="15109" width="6.140625" customWidth="1"/>
    <col min="15110" max="15110" width="6.85546875" customWidth="1"/>
    <col min="15112" max="15112" width="3.42578125" customWidth="1"/>
    <col min="15115" max="15115" width="10.7109375" bestFit="1" customWidth="1"/>
    <col min="15362" max="15362" width="21.5703125" customWidth="1"/>
    <col min="15364" max="15364" width="10" customWidth="1"/>
    <col min="15365" max="15365" width="6.140625" customWidth="1"/>
    <col min="15366" max="15366" width="6.85546875" customWidth="1"/>
    <col min="15368" max="15368" width="3.42578125" customWidth="1"/>
    <col min="15371" max="15371" width="10.7109375" bestFit="1" customWidth="1"/>
    <col min="15618" max="15618" width="21.5703125" customWidth="1"/>
    <col min="15620" max="15620" width="10" customWidth="1"/>
    <col min="15621" max="15621" width="6.140625" customWidth="1"/>
    <col min="15622" max="15622" width="6.85546875" customWidth="1"/>
    <col min="15624" max="15624" width="3.42578125" customWidth="1"/>
    <col min="15627" max="15627" width="10.7109375" bestFit="1" customWidth="1"/>
    <col min="15874" max="15874" width="21.5703125" customWidth="1"/>
    <col min="15876" max="15876" width="10" customWidth="1"/>
    <col min="15877" max="15877" width="6.140625" customWidth="1"/>
    <col min="15878" max="15878" width="6.85546875" customWidth="1"/>
    <col min="15880" max="15880" width="3.42578125" customWidth="1"/>
    <col min="15883" max="15883" width="10.7109375" bestFit="1" customWidth="1"/>
    <col min="16130" max="16130" width="21.5703125" customWidth="1"/>
    <col min="16132" max="16132" width="10" customWidth="1"/>
    <col min="16133" max="16133" width="6.140625" customWidth="1"/>
    <col min="16134" max="16134" width="6.85546875" customWidth="1"/>
    <col min="16136" max="16136" width="3.42578125" customWidth="1"/>
    <col min="16139" max="16139" width="10.7109375" bestFit="1" customWidth="1"/>
  </cols>
  <sheetData>
    <row r="10" spans="1:11" ht="15.75" thickBot="1">
      <c r="A10" s="138"/>
      <c r="B10" s="139" t="s">
        <v>0</v>
      </c>
      <c r="C10" s="140"/>
      <c r="D10" s="141"/>
      <c r="E10" s="142" t="s">
        <v>4</v>
      </c>
      <c r="F10" s="143"/>
      <c r="G10" s="143" t="s">
        <v>5</v>
      </c>
      <c r="H10" s="143"/>
      <c r="I10" s="143"/>
      <c r="J10" s="144" t="s">
        <v>6</v>
      </c>
      <c r="K10" s="145"/>
    </row>
    <row r="11" spans="1:11">
      <c r="A11" s="146" t="s">
        <v>96</v>
      </c>
      <c r="B11" s="69"/>
      <c r="C11" s="147" t="s">
        <v>97</v>
      </c>
      <c r="D11" s="148"/>
      <c r="E11" s="149" t="s">
        <v>10</v>
      </c>
      <c r="F11" s="150" t="s">
        <v>11</v>
      </c>
      <c r="G11" s="151" t="s">
        <v>12</v>
      </c>
      <c r="H11" s="152"/>
      <c r="I11" s="150" t="s">
        <v>13</v>
      </c>
      <c r="J11" s="153" t="s">
        <v>14</v>
      </c>
      <c r="K11" s="154" t="s">
        <v>7</v>
      </c>
    </row>
    <row r="12" spans="1:11" ht="45">
      <c r="A12" s="264" t="s">
        <v>98</v>
      </c>
      <c r="B12" s="156" t="s">
        <v>99</v>
      </c>
      <c r="C12" s="67" t="s">
        <v>97</v>
      </c>
      <c r="D12" s="265" t="s">
        <v>100</v>
      </c>
      <c r="E12" s="156"/>
      <c r="F12" s="156"/>
      <c r="G12" s="156"/>
      <c r="H12" s="156"/>
      <c r="I12" s="156"/>
      <c r="J12" s="166"/>
      <c r="K12" s="156"/>
    </row>
    <row r="13" spans="1:11">
      <c r="A13" s="266">
        <v>1103</v>
      </c>
      <c r="B13" s="267" t="s">
        <v>16</v>
      </c>
      <c r="C13" s="268" t="s">
        <v>17</v>
      </c>
      <c r="D13" s="15">
        <v>216.49</v>
      </c>
      <c r="E13" s="156">
        <f>[1]invoerblad!Y81</f>
        <v>1</v>
      </c>
      <c r="F13" s="156">
        <f>[1]invoerblad!Z81</f>
        <v>26.81</v>
      </c>
      <c r="G13" s="156">
        <f>[1]invoerblad!AA81</f>
        <v>0</v>
      </c>
      <c r="H13" s="156" t="str">
        <f>[1]rekenblad!X16</f>
        <v>+</v>
      </c>
      <c r="I13" s="160">
        <f>E13*60+F13</f>
        <v>86.81</v>
      </c>
      <c r="J13" s="166">
        <f>G13+I13</f>
        <v>86.81</v>
      </c>
      <c r="K13" s="156">
        <f>RANK(J13,J$13:J$17,1)</f>
        <v>1</v>
      </c>
    </row>
    <row r="14" spans="1:11">
      <c r="A14" s="266">
        <v>3353</v>
      </c>
      <c r="B14" s="267" t="s">
        <v>19</v>
      </c>
      <c r="C14" s="268" t="s">
        <v>17</v>
      </c>
      <c r="D14" s="15">
        <v>230.2</v>
      </c>
      <c r="E14" s="156">
        <f>[1]invoerblad!Y77</f>
        <v>1</v>
      </c>
      <c r="F14" s="156">
        <f>[1]invoerblad!Z77</f>
        <v>35.69</v>
      </c>
      <c r="G14" s="156">
        <f>[1]invoerblad!AA77</f>
        <v>0</v>
      </c>
      <c r="H14" s="156">
        <f>[1]rekenblad!X11</f>
        <v>0</v>
      </c>
      <c r="I14" s="160">
        <f>E14*60+F14</f>
        <v>95.69</v>
      </c>
      <c r="J14" s="166">
        <f>G14+I14</f>
        <v>95.69</v>
      </c>
      <c r="K14" s="156">
        <f>RANK(J14,J$13:J$17,1)</f>
        <v>2</v>
      </c>
    </row>
    <row r="15" spans="1:11">
      <c r="A15" s="266">
        <v>1463</v>
      </c>
      <c r="B15" s="267" t="s">
        <v>28</v>
      </c>
      <c r="C15" s="268" t="s">
        <v>29</v>
      </c>
      <c r="D15" s="15">
        <v>227.14999999999998</v>
      </c>
      <c r="E15" s="156">
        <f>[1]invoerblad!Y80</f>
        <v>1</v>
      </c>
      <c r="F15" s="156">
        <f>[1]invoerblad!Z80</f>
        <v>36.92</v>
      </c>
      <c r="G15" s="156">
        <f>[1]invoerblad!AA80</f>
        <v>0</v>
      </c>
      <c r="H15" s="156">
        <f>[1]rekenblad!X15</f>
        <v>0</v>
      </c>
      <c r="I15" s="160">
        <f>E15*60+F15</f>
        <v>96.92</v>
      </c>
      <c r="J15" s="166">
        <f>G15+I15</f>
        <v>96.92</v>
      </c>
      <c r="K15" s="156">
        <f>RANK(J15,J$13:J$17,1)</f>
        <v>3</v>
      </c>
    </row>
    <row r="16" spans="1:11">
      <c r="A16" s="266">
        <v>7</v>
      </c>
      <c r="B16" s="267" t="s">
        <v>30</v>
      </c>
      <c r="C16" s="268" t="s">
        <v>29</v>
      </c>
      <c r="D16" s="269">
        <v>235.3</v>
      </c>
      <c r="E16" s="156">
        <f>[1]invoerblad!Y79</f>
        <v>1</v>
      </c>
      <c r="F16" s="156">
        <f>[1]invoerblad!Z79</f>
        <v>35.6</v>
      </c>
      <c r="G16" s="156">
        <f>[1]invoerblad!AA79</f>
        <v>10</v>
      </c>
      <c r="H16" s="156" t="s">
        <v>18</v>
      </c>
      <c r="I16" s="160">
        <f>E16*60+F16</f>
        <v>95.6</v>
      </c>
      <c r="J16" s="166">
        <f>G16+I16</f>
        <v>105.6</v>
      </c>
      <c r="K16" s="156">
        <f>RANK(J16,J$13:J$17,1)</f>
        <v>4</v>
      </c>
    </row>
    <row r="17" spans="1:11">
      <c r="A17" s="266">
        <v>3608</v>
      </c>
      <c r="B17" s="267" t="s">
        <v>20</v>
      </c>
      <c r="C17" s="268" t="s">
        <v>17</v>
      </c>
      <c r="D17" s="15">
        <v>259.23</v>
      </c>
      <c r="E17" s="156">
        <f>[1]invoerblad!Y78</f>
        <v>1</v>
      </c>
      <c r="F17" s="156">
        <f>[1]invoerblad!Z78</f>
        <v>45.23</v>
      </c>
      <c r="G17" s="156">
        <f>[1]invoerblad!AA78</f>
        <v>5</v>
      </c>
      <c r="H17" s="156">
        <f>[1]rekenblad!X12</f>
        <v>0</v>
      </c>
      <c r="I17" s="160">
        <f>E17*60+F17</f>
        <v>105.22999999999999</v>
      </c>
      <c r="J17" s="166">
        <f>G17+I17</f>
        <v>110.22999999999999</v>
      </c>
      <c r="K17" s="156">
        <f>RANK(J17,J$13:J$17,1)</f>
        <v>5</v>
      </c>
    </row>
    <row r="18" spans="1:11">
      <c r="A18" s="256"/>
      <c r="B18" s="257" t="s">
        <v>0</v>
      </c>
      <c r="C18" s="258"/>
      <c r="D18" s="259"/>
      <c r="E18" s="260" t="s">
        <v>4</v>
      </c>
      <c r="F18" s="261"/>
      <c r="G18" s="261" t="s">
        <v>5</v>
      </c>
      <c r="H18" s="261"/>
      <c r="I18" s="261"/>
      <c r="J18" s="262" t="s">
        <v>6</v>
      </c>
      <c r="K18" s="263"/>
    </row>
    <row r="19" spans="1:11">
      <c r="A19" s="161" t="s">
        <v>101</v>
      </c>
      <c r="B19" s="162"/>
      <c r="C19" s="163"/>
      <c r="D19" s="164"/>
      <c r="E19" s="149" t="s">
        <v>10</v>
      </c>
      <c r="F19" s="150" t="s">
        <v>11</v>
      </c>
      <c r="G19" s="151" t="s">
        <v>12</v>
      </c>
      <c r="H19" s="152"/>
      <c r="I19" s="150" t="s">
        <v>13</v>
      </c>
      <c r="J19" s="153" t="s">
        <v>14</v>
      </c>
      <c r="K19" s="154" t="s">
        <v>7</v>
      </c>
    </row>
    <row r="20" spans="1:11" ht="45">
      <c r="A20" s="264" t="s">
        <v>98</v>
      </c>
      <c r="B20" s="156" t="s">
        <v>99</v>
      </c>
      <c r="C20" s="67" t="s">
        <v>97</v>
      </c>
      <c r="D20" s="265" t="s">
        <v>100</v>
      </c>
      <c r="E20" s="156"/>
      <c r="F20" s="156"/>
      <c r="G20" s="156"/>
      <c r="H20" s="156"/>
      <c r="I20" s="156"/>
      <c r="J20" s="166"/>
      <c r="K20" s="156"/>
    </row>
    <row r="21" spans="1:11">
      <c r="A21" s="266">
        <v>3053</v>
      </c>
      <c r="B21" s="267" t="s">
        <v>41</v>
      </c>
      <c r="C21" s="268" t="s">
        <v>42</v>
      </c>
      <c r="D21" s="167">
        <v>223.42</v>
      </c>
      <c r="E21" s="156">
        <f>[1]invoerblad!Y145</f>
        <v>1</v>
      </c>
      <c r="F21" s="156">
        <f>[1]invoerblad!Z145</f>
        <v>30.47</v>
      </c>
      <c r="G21" s="156">
        <f>[1]invoerblad!AA145</f>
        <v>5</v>
      </c>
      <c r="H21" s="156" t="str">
        <f>[1]rekenblad!X45</f>
        <v>+</v>
      </c>
      <c r="I21" s="160">
        <f>E21*60+F21</f>
        <v>90.47</v>
      </c>
      <c r="J21" s="166">
        <f>G21+I21</f>
        <v>95.47</v>
      </c>
      <c r="K21" s="156">
        <f>RANK(J21,J$21:J$24,1)</f>
        <v>1</v>
      </c>
    </row>
    <row r="22" spans="1:11">
      <c r="A22" s="266">
        <v>2114</v>
      </c>
      <c r="B22" s="267" t="s">
        <v>43</v>
      </c>
      <c r="C22" s="268" t="s">
        <v>44</v>
      </c>
      <c r="D22" s="167">
        <v>236.07</v>
      </c>
      <c r="E22" s="156">
        <f>[1]invoerblad!Y144</f>
        <v>1</v>
      </c>
      <c r="F22" s="156">
        <f>[1]invoerblad!Z144</f>
        <v>38.130000000000003</v>
      </c>
      <c r="G22" s="156">
        <f>[1]invoerblad!AA144</f>
        <v>0</v>
      </c>
      <c r="H22" s="156" t="str">
        <f>[1]rekenblad!X46</f>
        <v>+</v>
      </c>
      <c r="I22" s="160">
        <f>E22*60+F22</f>
        <v>98.13</v>
      </c>
      <c r="J22" s="166">
        <f>G22+I22</f>
        <v>98.13</v>
      </c>
      <c r="K22" s="156">
        <f>RANK(J22,J$21:J$24,1)</f>
        <v>2</v>
      </c>
    </row>
    <row r="23" spans="1:11">
      <c r="A23" s="266">
        <v>8</v>
      </c>
      <c r="B23" s="267" t="s">
        <v>34</v>
      </c>
      <c r="C23" s="268" t="s">
        <v>35</v>
      </c>
      <c r="D23" s="167">
        <v>241.95</v>
      </c>
      <c r="E23" s="156">
        <f>[1]invoerblad!Y143</f>
        <v>1</v>
      </c>
      <c r="F23" s="156">
        <f>[1]invoerblad!Z143</f>
        <v>38.869999999999997</v>
      </c>
      <c r="G23" s="156">
        <f>[1]invoerblad!AA143</f>
        <v>0</v>
      </c>
      <c r="H23" s="156" t="str">
        <f>[1]rekenblad!X47</f>
        <v>+</v>
      </c>
      <c r="I23" s="160">
        <f>E23*60+F23</f>
        <v>98.87</v>
      </c>
      <c r="J23" s="166">
        <f>G23+I23</f>
        <v>98.87</v>
      </c>
      <c r="K23" s="156">
        <f>RANK(J23,J$21:J$24,1)</f>
        <v>3</v>
      </c>
    </row>
    <row r="24" spans="1:11">
      <c r="A24" s="266">
        <v>1812</v>
      </c>
      <c r="B24" s="267" t="s">
        <v>36</v>
      </c>
      <c r="C24" s="268" t="s">
        <v>37</v>
      </c>
      <c r="D24" s="167">
        <v>272.06</v>
      </c>
      <c r="E24" s="156">
        <f>[1]invoerblad!Y146</f>
        <v>1</v>
      </c>
      <c r="F24" s="156">
        <f>[1]invoerblad!Z146</f>
        <v>45.77</v>
      </c>
      <c r="G24" s="156">
        <f>[1]invoerblad!AA146</f>
        <v>5</v>
      </c>
      <c r="H24" s="156" t="str">
        <f>[1]rekenblad!X62</f>
        <v>+</v>
      </c>
      <c r="I24" s="160">
        <f>E24*60+F24</f>
        <v>105.77000000000001</v>
      </c>
      <c r="J24" s="166">
        <f>G24+I24</f>
        <v>110.77000000000001</v>
      </c>
      <c r="K24" s="156">
        <f>RANK(J24,J$21:J$24,1)</f>
        <v>4</v>
      </c>
    </row>
    <row r="25" spans="1:11">
      <c r="A25" s="168"/>
      <c r="B25" s="169" t="s">
        <v>0</v>
      </c>
      <c r="C25" s="170"/>
      <c r="D25" s="171"/>
      <c r="E25" s="142" t="s">
        <v>4</v>
      </c>
      <c r="F25" s="143"/>
      <c r="G25" s="143" t="s">
        <v>5</v>
      </c>
      <c r="H25" s="143"/>
      <c r="I25" s="143"/>
      <c r="J25" s="144" t="s">
        <v>6</v>
      </c>
      <c r="K25" s="145"/>
    </row>
    <row r="26" spans="1:11">
      <c r="A26" s="172" t="s">
        <v>102</v>
      </c>
      <c r="B26" s="173"/>
      <c r="C26" s="174"/>
      <c r="D26" s="175"/>
      <c r="E26" s="149" t="s">
        <v>10</v>
      </c>
      <c r="F26" s="150" t="s">
        <v>11</v>
      </c>
      <c r="G26" s="151" t="s">
        <v>12</v>
      </c>
      <c r="H26" s="152"/>
      <c r="I26" s="150" t="s">
        <v>13</v>
      </c>
      <c r="J26" s="153" t="s">
        <v>14</v>
      </c>
      <c r="K26" s="154" t="s">
        <v>7</v>
      </c>
    </row>
    <row r="27" spans="1:11">
      <c r="A27" s="155" t="s">
        <v>98</v>
      </c>
      <c r="B27" s="156" t="s">
        <v>99</v>
      </c>
      <c r="C27" s="67" t="s">
        <v>97</v>
      </c>
      <c r="D27" s="157"/>
      <c r="E27" s="165"/>
      <c r="F27" s="156"/>
      <c r="G27" s="156"/>
      <c r="H27" s="156"/>
      <c r="I27" s="156"/>
      <c r="J27" s="166"/>
      <c r="K27" s="158"/>
    </row>
    <row r="28" spans="1:11">
      <c r="A28" s="276">
        <v>1250</v>
      </c>
      <c r="B28" s="277" t="s">
        <v>75</v>
      </c>
      <c r="C28" s="278" t="s">
        <v>74</v>
      </c>
      <c r="D28" s="178">
        <v>253.10000000000002</v>
      </c>
      <c r="E28" s="156">
        <f>[1]invoerblad!Y254</f>
        <v>1</v>
      </c>
      <c r="F28" s="156">
        <f>[1]invoerblad!Z254</f>
        <v>29.57</v>
      </c>
      <c r="G28" s="156">
        <f>[1]invoerblad!AA254</f>
        <v>5</v>
      </c>
      <c r="H28" s="156">
        <f>[1]rekenblad!X86</f>
        <v>0</v>
      </c>
      <c r="I28" s="160">
        <f>E28*60+F28</f>
        <v>89.57</v>
      </c>
      <c r="J28" s="166">
        <f>G28+I28</f>
        <v>94.57</v>
      </c>
      <c r="K28" s="156">
        <f>RANK(J28,J$28:J$32,1)</f>
        <v>1</v>
      </c>
    </row>
    <row r="29" spans="1:11">
      <c r="A29" s="266">
        <v>1232</v>
      </c>
      <c r="B29" s="267" t="s">
        <v>73</v>
      </c>
      <c r="C29" s="268" t="s">
        <v>74</v>
      </c>
      <c r="D29" s="167">
        <v>242.36</v>
      </c>
      <c r="E29" s="156">
        <f>[1]invoerblad!Y257</f>
        <v>1</v>
      </c>
      <c r="F29" s="156">
        <f>[1]invoerblad!Z257</f>
        <v>36.520000000000003</v>
      </c>
      <c r="G29" s="156">
        <f>[1]invoerblad!AA257</f>
        <v>0</v>
      </c>
      <c r="H29" s="156">
        <f>[1]rekenblad!X88</f>
        <v>0</v>
      </c>
      <c r="I29" s="160">
        <f>E29*60+F29</f>
        <v>96.52000000000001</v>
      </c>
      <c r="J29" s="166">
        <f>G29+I29</f>
        <v>96.52000000000001</v>
      </c>
      <c r="K29" s="156">
        <f>RANK(J29,J$28:J$32,1)</f>
        <v>2</v>
      </c>
    </row>
    <row r="30" spans="1:11">
      <c r="A30" s="266">
        <v>3609</v>
      </c>
      <c r="B30" s="267" t="s">
        <v>62</v>
      </c>
      <c r="C30" s="268" t="s">
        <v>63</v>
      </c>
      <c r="D30" s="167">
        <v>244.85</v>
      </c>
      <c r="E30" s="156">
        <f>[1]invoerblad!Y256</f>
        <v>1</v>
      </c>
      <c r="F30" s="156">
        <f>[1]invoerblad!Z256</f>
        <v>41.56</v>
      </c>
      <c r="G30" s="156">
        <f>[1]invoerblad!AA256</f>
        <v>0</v>
      </c>
      <c r="H30" s="156">
        <f>[1]rekenblad!X87</f>
        <v>0</v>
      </c>
      <c r="I30" s="160">
        <f>E30*60+F30</f>
        <v>101.56</v>
      </c>
      <c r="J30" s="166">
        <f>G30+I30</f>
        <v>101.56</v>
      </c>
      <c r="K30" s="156">
        <f>RANK(J30,J$28:J$32,1)</f>
        <v>3</v>
      </c>
    </row>
    <row r="31" spans="1:11">
      <c r="A31" s="266">
        <v>1494</v>
      </c>
      <c r="B31" s="267" t="s">
        <v>64</v>
      </c>
      <c r="C31" s="268" t="s">
        <v>63</v>
      </c>
      <c r="D31" s="167">
        <v>245.56</v>
      </c>
      <c r="E31" s="156">
        <f>[1]invoerblad!Y255</f>
        <v>1</v>
      </c>
      <c r="F31" s="156">
        <f>[1]invoerblad!Z255</f>
        <v>43.9</v>
      </c>
      <c r="G31" s="156">
        <f>[1]invoerblad!AA255</f>
        <v>5</v>
      </c>
      <c r="H31" s="156">
        <f>[1]rekenblad!X85</f>
        <v>0</v>
      </c>
      <c r="I31" s="160">
        <f>E31*60+F31</f>
        <v>103.9</v>
      </c>
      <c r="J31" s="166">
        <f>G31+I31</f>
        <v>108.9</v>
      </c>
      <c r="K31" s="156">
        <f>RANK(J31,J$28:J$32,1)</f>
        <v>4</v>
      </c>
    </row>
    <row r="32" spans="1:11">
      <c r="A32" s="266">
        <v>1948</v>
      </c>
      <c r="B32" s="267" t="s">
        <v>66</v>
      </c>
      <c r="C32" s="268" t="s">
        <v>67</v>
      </c>
      <c r="D32" s="179">
        <v>278.23</v>
      </c>
      <c r="E32" s="156">
        <f>[1]invoerblad!Y253</f>
        <v>1</v>
      </c>
      <c r="F32" s="156">
        <f>[1]invoerblad!Z253</f>
        <v>50.94</v>
      </c>
      <c r="G32" s="156">
        <f>[1]invoerblad!AA253</f>
        <v>0</v>
      </c>
      <c r="H32" s="156">
        <f>[1]rekenblad!X84</f>
        <v>0</v>
      </c>
      <c r="I32" s="160">
        <f>E32*60+F32</f>
        <v>110.94</v>
      </c>
      <c r="J32" s="166">
        <f>G32+I32</f>
        <v>110.94</v>
      </c>
      <c r="K32" s="156">
        <f>RANK(J32,J$28:J$32,1)</f>
        <v>5</v>
      </c>
    </row>
    <row r="33" spans="1:11">
      <c r="A33" s="270"/>
      <c r="B33" s="271" t="s">
        <v>0</v>
      </c>
      <c r="C33" s="272"/>
      <c r="D33" s="180"/>
      <c r="E33" s="273" t="s">
        <v>4</v>
      </c>
      <c r="F33" s="274"/>
      <c r="G33" s="274" t="s">
        <v>5</v>
      </c>
      <c r="H33" s="274"/>
      <c r="I33" s="274"/>
      <c r="J33" s="262" t="s">
        <v>6</v>
      </c>
      <c r="K33" s="275"/>
    </row>
    <row r="34" spans="1:11">
      <c r="A34" s="181" t="s">
        <v>103</v>
      </c>
      <c r="B34" s="182"/>
      <c r="C34" s="183"/>
      <c r="D34" s="184"/>
      <c r="E34" s="185" t="s">
        <v>10</v>
      </c>
      <c r="F34" s="186" t="s">
        <v>11</v>
      </c>
      <c r="G34" s="187" t="s">
        <v>12</v>
      </c>
      <c r="H34" s="188"/>
      <c r="I34" s="186" t="s">
        <v>13</v>
      </c>
      <c r="J34" s="153" t="s">
        <v>14</v>
      </c>
      <c r="K34" s="189" t="s">
        <v>7</v>
      </c>
    </row>
    <row r="35" spans="1:11" ht="45">
      <c r="A35" s="264" t="s">
        <v>98</v>
      </c>
      <c r="B35" s="156" t="s">
        <v>99</v>
      </c>
      <c r="C35" s="67" t="s">
        <v>97</v>
      </c>
      <c r="D35" s="265" t="s">
        <v>100</v>
      </c>
      <c r="E35" s="190"/>
      <c r="F35" s="190"/>
      <c r="G35" s="190"/>
      <c r="H35" s="190"/>
      <c r="I35" s="190"/>
      <c r="J35" s="166"/>
      <c r="K35" s="190"/>
    </row>
    <row r="36" spans="1:11">
      <c r="A36" s="266">
        <v>2001</v>
      </c>
      <c r="B36" s="267" t="s">
        <v>85</v>
      </c>
      <c r="C36" s="268" t="s">
        <v>82</v>
      </c>
      <c r="D36" s="179">
        <v>313.55</v>
      </c>
      <c r="E36" s="190">
        <f>[1]invoerblad!Y318</f>
        <v>1</v>
      </c>
      <c r="F36" s="190">
        <f>[1]invoerblad!Z318</f>
        <v>49.87</v>
      </c>
      <c r="G36" s="190">
        <f>[1]invoerblad!AA318</f>
        <v>5</v>
      </c>
      <c r="H36" s="190">
        <f>[1]rekenblad!X131</f>
        <v>0</v>
      </c>
      <c r="I36" s="160">
        <f>E36*60+F36</f>
        <v>109.87</v>
      </c>
      <c r="J36" s="166">
        <f>G36+I36</f>
        <v>114.87</v>
      </c>
      <c r="K36" s="190">
        <f>RANK(J36,J$36:J$38,1)</f>
        <v>1</v>
      </c>
    </row>
    <row r="37" spans="1:11">
      <c r="A37" s="266">
        <v>191</v>
      </c>
      <c r="B37" s="267" t="s">
        <v>90</v>
      </c>
      <c r="C37" s="268" t="s">
        <v>91</v>
      </c>
      <c r="D37" s="191">
        <v>271.99</v>
      </c>
      <c r="E37" s="190">
        <f>[1]invoerblad!Y320</f>
        <v>1</v>
      </c>
      <c r="F37" s="190">
        <f>[1]invoerblad!Z320</f>
        <v>46.69</v>
      </c>
      <c r="G37" s="190">
        <f>[1]invoerblad!AA320</f>
        <v>10</v>
      </c>
      <c r="H37" s="190">
        <f>[1]rekenblad!X114</f>
        <v>0</v>
      </c>
      <c r="I37" s="160">
        <f>E37*60+F37</f>
        <v>106.69</v>
      </c>
      <c r="J37" s="166">
        <f>G37+I37</f>
        <v>116.69</v>
      </c>
      <c r="K37" s="190">
        <f>RANK(J37,J$36:J$38,1)</f>
        <v>2</v>
      </c>
    </row>
    <row r="38" spans="1:11">
      <c r="A38" s="266">
        <v>429</v>
      </c>
      <c r="B38" s="267" t="s">
        <v>81</v>
      </c>
      <c r="C38" s="268" t="s">
        <v>82</v>
      </c>
      <c r="D38" s="179">
        <v>292.13</v>
      </c>
      <c r="E38" s="190">
        <f>[1]invoerblad!Y319</f>
        <v>1</v>
      </c>
      <c r="F38" s="190">
        <f>[1]invoerblad!Z319</f>
        <v>55.46</v>
      </c>
      <c r="G38" s="190">
        <f>[1]invoerblad!AA319</f>
        <v>55</v>
      </c>
      <c r="H38" s="190">
        <f>[1]rekenblad!X113</f>
        <v>0</v>
      </c>
      <c r="I38" s="160">
        <f>E38*60+F38</f>
        <v>115.46000000000001</v>
      </c>
      <c r="J38" s="166">
        <f>G38+I38</f>
        <v>170.46</v>
      </c>
      <c r="K38" s="190">
        <f>RANK(J38,J$36:J$38,1)</f>
        <v>3</v>
      </c>
    </row>
  </sheetData>
  <mergeCells count="8">
    <mergeCell ref="E33:F33"/>
    <mergeCell ref="G33:I33"/>
    <mergeCell ref="E10:F10"/>
    <mergeCell ref="G10:I10"/>
    <mergeCell ref="E18:F18"/>
    <mergeCell ref="G18:I18"/>
    <mergeCell ref="E25:F25"/>
    <mergeCell ref="G25:I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6:P19"/>
  <sheetViews>
    <sheetView workbookViewId="0">
      <selection activeCell="B24" sqref="B24"/>
    </sheetView>
  </sheetViews>
  <sheetFormatPr defaultRowHeight="15"/>
  <cols>
    <col min="2" max="2" width="16.85546875" customWidth="1"/>
    <col min="3" max="3" width="7.5703125" customWidth="1"/>
    <col min="4" max="4" width="7.85546875" customWidth="1"/>
    <col min="5" max="5" width="7.42578125" customWidth="1"/>
    <col min="6" max="6" width="3" customWidth="1"/>
    <col min="7" max="7" width="9.140625" style="254"/>
    <col min="8" max="8" width="8.5703125" style="254" customWidth="1"/>
    <col min="9" max="10" width="8" customWidth="1"/>
    <col min="11" max="11" width="7.85546875" customWidth="1"/>
    <col min="12" max="12" width="2.85546875" customWidth="1"/>
    <col min="13" max="13" width="8.42578125" customWidth="1"/>
    <col min="14" max="14" width="9.140625" style="254"/>
    <col min="258" max="258" width="16.85546875" customWidth="1"/>
    <col min="259" max="259" width="7.5703125" customWidth="1"/>
    <col min="260" max="260" width="7.85546875" customWidth="1"/>
    <col min="261" max="261" width="7.42578125" customWidth="1"/>
    <col min="262" max="262" width="3" customWidth="1"/>
    <col min="264" max="264" width="8.5703125" customWidth="1"/>
    <col min="265" max="266" width="8" customWidth="1"/>
    <col min="267" max="267" width="7.85546875" customWidth="1"/>
    <col min="268" max="268" width="2.85546875" customWidth="1"/>
    <col min="269" max="269" width="8.42578125" customWidth="1"/>
    <col min="514" max="514" width="16.85546875" customWidth="1"/>
    <col min="515" max="515" width="7.5703125" customWidth="1"/>
    <col min="516" max="516" width="7.85546875" customWidth="1"/>
    <col min="517" max="517" width="7.42578125" customWidth="1"/>
    <col min="518" max="518" width="3" customWidth="1"/>
    <col min="520" max="520" width="8.5703125" customWidth="1"/>
    <col min="521" max="522" width="8" customWidth="1"/>
    <col min="523" max="523" width="7.85546875" customWidth="1"/>
    <col min="524" max="524" width="2.85546875" customWidth="1"/>
    <col min="525" max="525" width="8.42578125" customWidth="1"/>
    <col min="770" max="770" width="16.85546875" customWidth="1"/>
    <col min="771" max="771" width="7.5703125" customWidth="1"/>
    <col min="772" max="772" width="7.85546875" customWidth="1"/>
    <col min="773" max="773" width="7.42578125" customWidth="1"/>
    <col min="774" max="774" width="3" customWidth="1"/>
    <col min="776" max="776" width="8.5703125" customWidth="1"/>
    <col min="777" max="778" width="8" customWidth="1"/>
    <col min="779" max="779" width="7.85546875" customWidth="1"/>
    <col min="780" max="780" width="2.85546875" customWidth="1"/>
    <col min="781" max="781" width="8.42578125" customWidth="1"/>
    <col min="1026" max="1026" width="16.85546875" customWidth="1"/>
    <col min="1027" max="1027" width="7.5703125" customWidth="1"/>
    <col min="1028" max="1028" width="7.85546875" customWidth="1"/>
    <col min="1029" max="1029" width="7.42578125" customWidth="1"/>
    <col min="1030" max="1030" width="3" customWidth="1"/>
    <col min="1032" max="1032" width="8.5703125" customWidth="1"/>
    <col min="1033" max="1034" width="8" customWidth="1"/>
    <col min="1035" max="1035" width="7.85546875" customWidth="1"/>
    <col min="1036" max="1036" width="2.85546875" customWidth="1"/>
    <col min="1037" max="1037" width="8.42578125" customWidth="1"/>
    <col min="1282" max="1282" width="16.85546875" customWidth="1"/>
    <col min="1283" max="1283" width="7.5703125" customWidth="1"/>
    <col min="1284" max="1284" width="7.85546875" customWidth="1"/>
    <col min="1285" max="1285" width="7.42578125" customWidth="1"/>
    <col min="1286" max="1286" width="3" customWidth="1"/>
    <col min="1288" max="1288" width="8.5703125" customWidth="1"/>
    <col min="1289" max="1290" width="8" customWidth="1"/>
    <col min="1291" max="1291" width="7.85546875" customWidth="1"/>
    <col min="1292" max="1292" width="2.85546875" customWidth="1"/>
    <col min="1293" max="1293" width="8.42578125" customWidth="1"/>
    <col min="1538" max="1538" width="16.85546875" customWidth="1"/>
    <col min="1539" max="1539" width="7.5703125" customWidth="1"/>
    <col min="1540" max="1540" width="7.85546875" customWidth="1"/>
    <col min="1541" max="1541" width="7.42578125" customWidth="1"/>
    <col min="1542" max="1542" width="3" customWidth="1"/>
    <col min="1544" max="1544" width="8.5703125" customWidth="1"/>
    <col min="1545" max="1546" width="8" customWidth="1"/>
    <col min="1547" max="1547" width="7.85546875" customWidth="1"/>
    <col min="1548" max="1548" width="2.85546875" customWidth="1"/>
    <col min="1549" max="1549" width="8.42578125" customWidth="1"/>
    <col min="1794" max="1794" width="16.85546875" customWidth="1"/>
    <col min="1795" max="1795" width="7.5703125" customWidth="1"/>
    <col min="1796" max="1796" width="7.85546875" customWidth="1"/>
    <col min="1797" max="1797" width="7.42578125" customWidth="1"/>
    <col min="1798" max="1798" width="3" customWidth="1"/>
    <col min="1800" max="1800" width="8.5703125" customWidth="1"/>
    <col min="1801" max="1802" width="8" customWidth="1"/>
    <col min="1803" max="1803" width="7.85546875" customWidth="1"/>
    <col min="1804" max="1804" width="2.85546875" customWidth="1"/>
    <col min="1805" max="1805" width="8.42578125" customWidth="1"/>
    <col min="2050" max="2050" width="16.85546875" customWidth="1"/>
    <col min="2051" max="2051" width="7.5703125" customWidth="1"/>
    <col min="2052" max="2052" width="7.85546875" customWidth="1"/>
    <col min="2053" max="2053" width="7.42578125" customWidth="1"/>
    <col min="2054" max="2054" width="3" customWidth="1"/>
    <col min="2056" max="2056" width="8.5703125" customWidth="1"/>
    <col min="2057" max="2058" width="8" customWidth="1"/>
    <col min="2059" max="2059" width="7.85546875" customWidth="1"/>
    <col min="2060" max="2060" width="2.85546875" customWidth="1"/>
    <col min="2061" max="2061" width="8.42578125" customWidth="1"/>
    <col min="2306" max="2306" width="16.85546875" customWidth="1"/>
    <col min="2307" max="2307" width="7.5703125" customWidth="1"/>
    <col min="2308" max="2308" width="7.85546875" customWidth="1"/>
    <col min="2309" max="2309" width="7.42578125" customWidth="1"/>
    <col min="2310" max="2310" width="3" customWidth="1"/>
    <col min="2312" max="2312" width="8.5703125" customWidth="1"/>
    <col min="2313" max="2314" width="8" customWidth="1"/>
    <col min="2315" max="2315" width="7.85546875" customWidth="1"/>
    <col min="2316" max="2316" width="2.85546875" customWidth="1"/>
    <col min="2317" max="2317" width="8.42578125" customWidth="1"/>
    <col min="2562" max="2562" width="16.85546875" customWidth="1"/>
    <col min="2563" max="2563" width="7.5703125" customWidth="1"/>
    <col min="2564" max="2564" width="7.85546875" customWidth="1"/>
    <col min="2565" max="2565" width="7.42578125" customWidth="1"/>
    <col min="2566" max="2566" width="3" customWidth="1"/>
    <col min="2568" max="2568" width="8.5703125" customWidth="1"/>
    <col min="2569" max="2570" width="8" customWidth="1"/>
    <col min="2571" max="2571" width="7.85546875" customWidth="1"/>
    <col min="2572" max="2572" width="2.85546875" customWidth="1"/>
    <col min="2573" max="2573" width="8.42578125" customWidth="1"/>
    <col min="2818" max="2818" width="16.85546875" customWidth="1"/>
    <col min="2819" max="2819" width="7.5703125" customWidth="1"/>
    <col min="2820" max="2820" width="7.85546875" customWidth="1"/>
    <col min="2821" max="2821" width="7.42578125" customWidth="1"/>
    <col min="2822" max="2822" width="3" customWidth="1"/>
    <col min="2824" max="2824" width="8.5703125" customWidth="1"/>
    <col min="2825" max="2826" width="8" customWidth="1"/>
    <col min="2827" max="2827" width="7.85546875" customWidth="1"/>
    <col min="2828" max="2828" width="2.85546875" customWidth="1"/>
    <col min="2829" max="2829" width="8.42578125" customWidth="1"/>
    <col min="3074" max="3074" width="16.85546875" customWidth="1"/>
    <col min="3075" max="3075" width="7.5703125" customWidth="1"/>
    <col min="3076" max="3076" width="7.85546875" customWidth="1"/>
    <col min="3077" max="3077" width="7.42578125" customWidth="1"/>
    <col min="3078" max="3078" width="3" customWidth="1"/>
    <col min="3080" max="3080" width="8.5703125" customWidth="1"/>
    <col min="3081" max="3082" width="8" customWidth="1"/>
    <col min="3083" max="3083" width="7.85546875" customWidth="1"/>
    <col min="3084" max="3084" width="2.85546875" customWidth="1"/>
    <col min="3085" max="3085" width="8.42578125" customWidth="1"/>
    <col min="3330" max="3330" width="16.85546875" customWidth="1"/>
    <col min="3331" max="3331" width="7.5703125" customWidth="1"/>
    <col min="3332" max="3332" width="7.85546875" customWidth="1"/>
    <col min="3333" max="3333" width="7.42578125" customWidth="1"/>
    <col min="3334" max="3334" width="3" customWidth="1"/>
    <col min="3336" max="3336" width="8.5703125" customWidth="1"/>
    <col min="3337" max="3338" width="8" customWidth="1"/>
    <col min="3339" max="3339" width="7.85546875" customWidth="1"/>
    <col min="3340" max="3340" width="2.85546875" customWidth="1"/>
    <col min="3341" max="3341" width="8.42578125" customWidth="1"/>
    <col min="3586" max="3586" width="16.85546875" customWidth="1"/>
    <col min="3587" max="3587" width="7.5703125" customWidth="1"/>
    <col min="3588" max="3588" width="7.85546875" customWidth="1"/>
    <col min="3589" max="3589" width="7.42578125" customWidth="1"/>
    <col min="3590" max="3590" width="3" customWidth="1"/>
    <col min="3592" max="3592" width="8.5703125" customWidth="1"/>
    <col min="3593" max="3594" width="8" customWidth="1"/>
    <col min="3595" max="3595" width="7.85546875" customWidth="1"/>
    <col min="3596" max="3596" width="2.85546875" customWidth="1"/>
    <col min="3597" max="3597" width="8.42578125" customWidth="1"/>
    <col min="3842" max="3842" width="16.85546875" customWidth="1"/>
    <col min="3843" max="3843" width="7.5703125" customWidth="1"/>
    <col min="3844" max="3844" width="7.85546875" customWidth="1"/>
    <col min="3845" max="3845" width="7.42578125" customWidth="1"/>
    <col min="3846" max="3846" width="3" customWidth="1"/>
    <col min="3848" max="3848" width="8.5703125" customWidth="1"/>
    <col min="3849" max="3850" width="8" customWidth="1"/>
    <col min="3851" max="3851" width="7.85546875" customWidth="1"/>
    <col min="3852" max="3852" width="2.85546875" customWidth="1"/>
    <col min="3853" max="3853" width="8.42578125" customWidth="1"/>
    <col min="4098" max="4098" width="16.85546875" customWidth="1"/>
    <col min="4099" max="4099" width="7.5703125" customWidth="1"/>
    <col min="4100" max="4100" width="7.85546875" customWidth="1"/>
    <col min="4101" max="4101" width="7.42578125" customWidth="1"/>
    <col min="4102" max="4102" width="3" customWidth="1"/>
    <col min="4104" max="4104" width="8.5703125" customWidth="1"/>
    <col min="4105" max="4106" width="8" customWidth="1"/>
    <col min="4107" max="4107" width="7.85546875" customWidth="1"/>
    <col min="4108" max="4108" width="2.85546875" customWidth="1"/>
    <col min="4109" max="4109" width="8.42578125" customWidth="1"/>
    <col min="4354" max="4354" width="16.85546875" customWidth="1"/>
    <col min="4355" max="4355" width="7.5703125" customWidth="1"/>
    <col min="4356" max="4356" width="7.85546875" customWidth="1"/>
    <col min="4357" max="4357" width="7.42578125" customWidth="1"/>
    <col min="4358" max="4358" width="3" customWidth="1"/>
    <col min="4360" max="4360" width="8.5703125" customWidth="1"/>
    <col min="4361" max="4362" width="8" customWidth="1"/>
    <col min="4363" max="4363" width="7.85546875" customWidth="1"/>
    <col min="4364" max="4364" width="2.85546875" customWidth="1"/>
    <col min="4365" max="4365" width="8.42578125" customWidth="1"/>
    <col min="4610" max="4610" width="16.85546875" customWidth="1"/>
    <col min="4611" max="4611" width="7.5703125" customWidth="1"/>
    <col min="4612" max="4612" width="7.85546875" customWidth="1"/>
    <col min="4613" max="4613" width="7.42578125" customWidth="1"/>
    <col min="4614" max="4614" width="3" customWidth="1"/>
    <col min="4616" max="4616" width="8.5703125" customWidth="1"/>
    <col min="4617" max="4618" width="8" customWidth="1"/>
    <col min="4619" max="4619" width="7.85546875" customWidth="1"/>
    <col min="4620" max="4620" width="2.85546875" customWidth="1"/>
    <col min="4621" max="4621" width="8.42578125" customWidth="1"/>
    <col min="4866" max="4866" width="16.85546875" customWidth="1"/>
    <col min="4867" max="4867" width="7.5703125" customWidth="1"/>
    <col min="4868" max="4868" width="7.85546875" customWidth="1"/>
    <col min="4869" max="4869" width="7.42578125" customWidth="1"/>
    <col min="4870" max="4870" width="3" customWidth="1"/>
    <col min="4872" max="4872" width="8.5703125" customWidth="1"/>
    <col min="4873" max="4874" width="8" customWidth="1"/>
    <col min="4875" max="4875" width="7.85546875" customWidth="1"/>
    <col min="4876" max="4876" width="2.85546875" customWidth="1"/>
    <col min="4877" max="4877" width="8.42578125" customWidth="1"/>
    <col min="5122" max="5122" width="16.85546875" customWidth="1"/>
    <col min="5123" max="5123" width="7.5703125" customWidth="1"/>
    <col min="5124" max="5124" width="7.85546875" customWidth="1"/>
    <col min="5125" max="5125" width="7.42578125" customWidth="1"/>
    <col min="5126" max="5126" width="3" customWidth="1"/>
    <col min="5128" max="5128" width="8.5703125" customWidth="1"/>
    <col min="5129" max="5130" width="8" customWidth="1"/>
    <col min="5131" max="5131" width="7.85546875" customWidth="1"/>
    <col min="5132" max="5132" width="2.85546875" customWidth="1"/>
    <col min="5133" max="5133" width="8.42578125" customWidth="1"/>
    <col min="5378" max="5378" width="16.85546875" customWidth="1"/>
    <col min="5379" max="5379" width="7.5703125" customWidth="1"/>
    <col min="5380" max="5380" width="7.85546875" customWidth="1"/>
    <col min="5381" max="5381" width="7.42578125" customWidth="1"/>
    <col min="5382" max="5382" width="3" customWidth="1"/>
    <col min="5384" max="5384" width="8.5703125" customWidth="1"/>
    <col min="5385" max="5386" width="8" customWidth="1"/>
    <col min="5387" max="5387" width="7.85546875" customWidth="1"/>
    <col min="5388" max="5388" width="2.85546875" customWidth="1"/>
    <col min="5389" max="5389" width="8.42578125" customWidth="1"/>
    <col min="5634" max="5634" width="16.85546875" customWidth="1"/>
    <col min="5635" max="5635" width="7.5703125" customWidth="1"/>
    <col min="5636" max="5636" width="7.85546875" customWidth="1"/>
    <col min="5637" max="5637" width="7.42578125" customWidth="1"/>
    <col min="5638" max="5638" width="3" customWidth="1"/>
    <col min="5640" max="5640" width="8.5703125" customWidth="1"/>
    <col min="5641" max="5642" width="8" customWidth="1"/>
    <col min="5643" max="5643" width="7.85546875" customWidth="1"/>
    <col min="5644" max="5644" width="2.85546875" customWidth="1"/>
    <col min="5645" max="5645" width="8.42578125" customWidth="1"/>
    <col min="5890" max="5890" width="16.85546875" customWidth="1"/>
    <col min="5891" max="5891" width="7.5703125" customWidth="1"/>
    <col min="5892" max="5892" width="7.85546875" customWidth="1"/>
    <col min="5893" max="5893" width="7.42578125" customWidth="1"/>
    <col min="5894" max="5894" width="3" customWidth="1"/>
    <col min="5896" max="5896" width="8.5703125" customWidth="1"/>
    <col min="5897" max="5898" width="8" customWidth="1"/>
    <col min="5899" max="5899" width="7.85546875" customWidth="1"/>
    <col min="5900" max="5900" width="2.85546875" customWidth="1"/>
    <col min="5901" max="5901" width="8.42578125" customWidth="1"/>
    <col min="6146" max="6146" width="16.85546875" customWidth="1"/>
    <col min="6147" max="6147" width="7.5703125" customWidth="1"/>
    <col min="6148" max="6148" width="7.85546875" customWidth="1"/>
    <col min="6149" max="6149" width="7.42578125" customWidth="1"/>
    <col min="6150" max="6150" width="3" customWidth="1"/>
    <col min="6152" max="6152" width="8.5703125" customWidth="1"/>
    <col min="6153" max="6154" width="8" customWidth="1"/>
    <col min="6155" max="6155" width="7.85546875" customWidth="1"/>
    <col min="6156" max="6156" width="2.85546875" customWidth="1"/>
    <col min="6157" max="6157" width="8.42578125" customWidth="1"/>
    <col min="6402" max="6402" width="16.85546875" customWidth="1"/>
    <col min="6403" max="6403" width="7.5703125" customWidth="1"/>
    <col min="6404" max="6404" width="7.85546875" customWidth="1"/>
    <col min="6405" max="6405" width="7.42578125" customWidth="1"/>
    <col min="6406" max="6406" width="3" customWidth="1"/>
    <col min="6408" max="6408" width="8.5703125" customWidth="1"/>
    <col min="6409" max="6410" width="8" customWidth="1"/>
    <col min="6411" max="6411" width="7.85546875" customWidth="1"/>
    <col min="6412" max="6412" width="2.85546875" customWidth="1"/>
    <col min="6413" max="6413" width="8.42578125" customWidth="1"/>
    <col min="6658" max="6658" width="16.85546875" customWidth="1"/>
    <col min="6659" max="6659" width="7.5703125" customWidth="1"/>
    <col min="6660" max="6660" width="7.85546875" customWidth="1"/>
    <col min="6661" max="6661" width="7.42578125" customWidth="1"/>
    <col min="6662" max="6662" width="3" customWidth="1"/>
    <col min="6664" max="6664" width="8.5703125" customWidth="1"/>
    <col min="6665" max="6666" width="8" customWidth="1"/>
    <col min="6667" max="6667" width="7.85546875" customWidth="1"/>
    <col min="6668" max="6668" width="2.85546875" customWidth="1"/>
    <col min="6669" max="6669" width="8.42578125" customWidth="1"/>
    <col min="6914" max="6914" width="16.85546875" customWidth="1"/>
    <col min="6915" max="6915" width="7.5703125" customWidth="1"/>
    <col min="6916" max="6916" width="7.85546875" customWidth="1"/>
    <col min="6917" max="6917" width="7.42578125" customWidth="1"/>
    <col min="6918" max="6918" width="3" customWidth="1"/>
    <col min="6920" max="6920" width="8.5703125" customWidth="1"/>
    <col min="6921" max="6922" width="8" customWidth="1"/>
    <col min="6923" max="6923" width="7.85546875" customWidth="1"/>
    <col min="6924" max="6924" width="2.85546875" customWidth="1"/>
    <col min="6925" max="6925" width="8.42578125" customWidth="1"/>
    <col min="7170" max="7170" width="16.85546875" customWidth="1"/>
    <col min="7171" max="7171" width="7.5703125" customWidth="1"/>
    <col min="7172" max="7172" width="7.85546875" customWidth="1"/>
    <col min="7173" max="7173" width="7.42578125" customWidth="1"/>
    <col min="7174" max="7174" width="3" customWidth="1"/>
    <col min="7176" max="7176" width="8.5703125" customWidth="1"/>
    <col min="7177" max="7178" width="8" customWidth="1"/>
    <col min="7179" max="7179" width="7.85546875" customWidth="1"/>
    <col min="7180" max="7180" width="2.85546875" customWidth="1"/>
    <col min="7181" max="7181" width="8.42578125" customWidth="1"/>
    <col min="7426" max="7426" width="16.85546875" customWidth="1"/>
    <col min="7427" max="7427" width="7.5703125" customWidth="1"/>
    <col min="7428" max="7428" width="7.85546875" customWidth="1"/>
    <col min="7429" max="7429" width="7.42578125" customWidth="1"/>
    <col min="7430" max="7430" width="3" customWidth="1"/>
    <col min="7432" max="7432" width="8.5703125" customWidth="1"/>
    <col min="7433" max="7434" width="8" customWidth="1"/>
    <col min="7435" max="7435" width="7.85546875" customWidth="1"/>
    <col min="7436" max="7436" width="2.85546875" customWidth="1"/>
    <col min="7437" max="7437" width="8.42578125" customWidth="1"/>
    <col min="7682" max="7682" width="16.85546875" customWidth="1"/>
    <col min="7683" max="7683" width="7.5703125" customWidth="1"/>
    <col min="7684" max="7684" width="7.85546875" customWidth="1"/>
    <col min="7685" max="7685" width="7.42578125" customWidth="1"/>
    <col min="7686" max="7686" width="3" customWidth="1"/>
    <col min="7688" max="7688" width="8.5703125" customWidth="1"/>
    <col min="7689" max="7690" width="8" customWidth="1"/>
    <col min="7691" max="7691" width="7.85546875" customWidth="1"/>
    <col min="7692" max="7692" width="2.85546875" customWidth="1"/>
    <col min="7693" max="7693" width="8.42578125" customWidth="1"/>
    <col min="7938" max="7938" width="16.85546875" customWidth="1"/>
    <col min="7939" max="7939" width="7.5703125" customWidth="1"/>
    <col min="7940" max="7940" width="7.85546875" customWidth="1"/>
    <col min="7941" max="7941" width="7.42578125" customWidth="1"/>
    <col min="7942" max="7942" width="3" customWidth="1"/>
    <col min="7944" max="7944" width="8.5703125" customWidth="1"/>
    <col min="7945" max="7946" width="8" customWidth="1"/>
    <col min="7947" max="7947" width="7.85546875" customWidth="1"/>
    <col min="7948" max="7948" width="2.85546875" customWidth="1"/>
    <col min="7949" max="7949" width="8.42578125" customWidth="1"/>
    <col min="8194" max="8194" width="16.85546875" customWidth="1"/>
    <col min="8195" max="8195" width="7.5703125" customWidth="1"/>
    <col min="8196" max="8196" width="7.85546875" customWidth="1"/>
    <col min="8197" max="8197" width="7.42578125" customWidth="1"/>
    <col min="8198" max="8198" width="3" customWidth="1"/>
    <col min="8200" max="8200" width="8.5703125" customWidth="1"/>
    <col min="8201" max="8202" width="8" customWidth="1"/>
    <col min="8203" max="8203" width="7.85546875" customWidth="1"/>
    <col min="8204" max="8204" width="2.85546875" customWidth="1"/>
    <col min="8205" max="8205" width="8.42578125" customWidth="1"/>
    <col min="8450" max="8450" width="16.85546875" customWidth="1"/>
    <col min="8451" max="8451" width="7.5703125" customWidth="1"/>
    <col min="8452" max="8452" width="7.85546875" customWidth="1"/>
    <col min="8453" max="8453" width="7.42578125" customWidth="1"/>
    <col min="8454" max="8454" width="3" customWidth="1"/>
    <col min="8456" max="8456" width="8.5703125" customWidth="1"/>
    <col min="8457" max="8458" width="8" customWidth="1"/>
    <col min="8459" max="8459" width="7.85546875" customWidth="1"/>
    <col min="8460" max="8460" width="2.85546875" customWidth="1"/>
    <col min="8461" max="8461" width="8.42578125" customWidth="1"/>
    <col min="8706" max="8706" width="16.85546875" customWidth="1"/>
    <col min="8707" max="8707" width="7.5703125" customWidth="1"/>
    <col min="8708" max="8708" width="7.85546875" customWidth="1"/>
    <col min="8709" max="8709" width="7.42578125" customWidth="1"/>
    <col min="8710" max="8710" width="3" customWidth="1"/>
    <col min="8712" max="8712" width="8.5703125" customWidth="1"/>
    <col min="8713" max="8714" width="8" customWidth="1"/>
    <col min="8715" max="8715" width="7.85546875" customWidth="1"/>
    <col min="8716" max="8716" width="2.85546875" customWidth="1"/>
    <col min="8717" max="8717" width="8.42578125" customWidth="1"/>
    <col min="8962" max="8962" width="16.85546875" customWidth="1"/>
    <col min="8963" max="8963" width="7.5703125" customWidth="1"/>
    <col min="8964" max="8964" width="7.85546875" customWidth="1"/>
    <col min="8965" max="8965" width="7.42578125" customWidth="1"/>
    <col min="8966" max="8966" width="3" customWidth="1"/>
    <col min="8968" max="8968" width="8.5703125" customWidth="1"/>
    <col min="8969" max="8970" width="8" customWidth="1"/>
    <col min="8971" max="8971" width="7.85546875" customWidth="1"/>
    <col min="8972" max="8972" width="2.85546875" customWidth="1"/>
    <col min="8973" max="8973" width="8.42578125" customWidth="1"/>
    <col min="9218" max="9218" width="16.85546875" customWidth="1"/>
    <col min="9219" max="9219" width="7.5703125" customWidth="1"/>
    <col min="9220" max="9220" width="7.85546875" customWidth="1"/>
    <col min="9221" max="9221" width="7.42578125" customWidth="1"/>
    <col min="9222" max="9222" width="3" customWidth="1"/>
    <col min="9224" max="9224" width="8.5703125" customWidth="1"/>
    <col min="9225" max="9226" width="8" customWidth="1"/>
    <col min="9227" max="9227" width="7.85546875" customWidth="1"/>
    <col min="9228" max="9228" width="2.85546875" customWidth="1"/>
    <col min="9229" max="9229" width="8.42578125" customWidth="1"/>
    <col min="9474" max="9474" width="16.85546875" customWidth="1"/>
    <col min="9475" max="9475" width="7.5703125" customWidth="1"/>
    <col min="9476" max="9476" width="7.85546875" customWidth="1"/>
    <col min="9477" max="9477" width="7.42578125" customWidth="1"/>
    <col min="9478" max="9478" width="3" customWidth="1"/>
    <col min="9480" max="9480" width="8.5703125" customWidth="1"/>
    <col min="9481" max="9482" width="8" customWidth="1"/>
    <col min="9483" max="9483" width="7.85546875" customWidth="1"/>
    <col min="9484" max="9484" width="2.85546875" customWidth="1"/>
    <col min="9485" max="9485" width="8.42578125" customWidth="1"/>
    <col min="9730" max="9730" width="16.85546875" customWidth="1"/>
    <col min="9731" max="9731" width="7.5703125" customWidth="1"/>
    <col min="9732" max="9732" width="7.85546875" customWidth="1"/>
    <col min="9733" max="9733" width="7.42578125" customWidth="1"/>
    <col min="9734" max="9734" width="3" customWidth="1"/>
    <col min="9736" max="9736" width="8.5703125" customWidth="1"/>
    <col min="9737" max="9738" width="8" customWidth="1"/>
    <col min="9739" max="9739" width="7.85546875" customWidth="1"/>
    <col min="9740" max="9740" width="2.85546875" customWidth="1"/>
    <col min="9741" max="9741" width="8.42578125" customWidth="1"/>
    <col min="9986" max="9986" width="16.85546875" customWidth="1"/>
    <col min="9987" max="9987" width="7.5703125" customWidth="1"/>
    <col min="9988" max="9988" width="7.85546875" customWidth="1"/>
    <col min="9989" max="9989" width="7.42578125" customWidth="1"/>
    <col min="9990" max="9990" width="3" customWidth="1"/>
    <col min="9992" max="9992" width="8.5703125" customWidth="1"/>
    <col min="9993" max="9994" width="8" customWidth="1"/>
    <col min="9995" max="9995" width="7.85546875" customWidth="1"/>
    <col min="9996" max="9996" width="2.85546875" customWidth="1"/>
    <col min="9997" max="9997" width="8.42578125" customWidth="1"/>
    <col min="10242" max="10242" width="16.85546875" customWidth="1"/>
    <col min="10243" max="10243" width="7.5703125" customWidth="1"/>
    <col min="10244" max="10244" width="7.85546875" customWidth="1"/>
    <col min="10245" max="10245" width="7.42578125" customWidth="1"/>
    <col min="10246" max="10246" width="3" customWidth="1"/>
    <col min="10248" max="10248" width="8.5703125" customWidth="1"/>
    <col min="10249" max="10250" width="8" customWidth="1"/>
    <col min="10251" max="10251" width="7.85546875" customWidth="1"/>
    <col min="10252" max="10252" width="2.85546875" customWidth="1"/>
    <col min="10253" max="10253" width="8.42578125" customWidth="1"/>
    <col min="10498" max="10498" width="16.85546875" customWidth="1"/>
    <col min="10499" max="10499" width="7.5703125" customWidth="1"/>
    <col min="10500" max="10500" width="7.85546875" customWidth="1"/>
    <col min="10501" max="10501" width="7.42578125" customWidth="1"/>
    <col min="10502" max="10502" width="3" customWidth="1"/>
    <col min="10504" max="10504" width="8.5703125" customWidth="1"/>
    <col min="10505" max="10506" width="8" customWidth="1"/>
    <col min="10507" max="10507" width="7.85546875" customWidth="1"/>
    <col min="10508" max="10508" width="2.85546875" customWidth="1"/>
    <col min="10509" max="10509" width="8.42578125" customWidth="1"/>
    <col min="10754" max="10754" width="16.85546875" customWidth="1"/>
    <col min="10755" max="10755" width="7.5703125" customWidth="1"/>
    <col min="10756" max="10756" width="7.85546875" customWidth="1"/>
    <col min="10757" max="10757" width="7.42578125" customWidth="1"/>
    <col min="10758" max="10758" width="3" customWidth="1"/>
    <col min="10760" max="10760" width="8.5703125" customWidth="1"/>
    <col min="10761" max="10762" width="8" customWidth="1"/>
    <col min="10763" max="10763" width="7.85546875" customWidth="1"/>
    <col min="10764" max="10764" width="2.85546875" customWidth="1"/>
    <col min="10765" max="10765" width="8.42578125" customWidth="1"/>
    <col min="11010" max="11010" width="16.85546875" customWidth="1"/>
    <col min="11011" max="11011" width="7.5703125" customWidth="1"/>
    <col min="11012" max="11012" width="7.85546875" customWidth="1"/>
    <col min="11013" max="11013" width="7.42578125" customWidth="1"/>
    <col min="11014" max="11014" width="3" customWidth="1"/>
    <col min="11016" max="11016" width="8.5703125" customWidth="1"/>
    <col min="11017" max="11018" width="8" customWidth="1"/>
    <col min="11019" max="11019" width="7.85546875" customWidth="1"/>
    <col min="11020" max="11020" width="2.85546875" customWidth="1"/>
    <col min="11021" max="11021" width="8.42578125" customWidth="1"/>
    <col min="11266" max="11266" width="16.85546875" customWidth="1"/>
    <col min="11267" max="11267" width="7.5703125" customWidth="1"/>
    <col min="11268" max="11268" width="7.85546875" customWidth="1"/>
    <col min="11269" max="11269" width="7.42578125" customWidth="1"/>
    <col min="11270" max="11270" width="3" customWidth="1"/>
    <col min="11272" max="11272" width="8.5703125" customWidth="1"/>
    <col min="11273" max="11274" width="8" customWidth="1"/>
    <col min="11275" max="11275" width="7.85546875" customWidth="1"/>
    <col min="11276" max="11276" width="2.85546875" customWidth="1"/>
    <col min="11277" max="11277" width="8.42578125" customWidth="1"/>
    <col min="11522" max="11522" width="16.85546875" customWidth="1"/>
    <col min="11523" max="11523" width="7.5703125" customWidth="1"/>
    <col min="11524" max="11524" width="7.85546875" customWidth="1"/>
    <col min="11525" max="11525" width="7.42578125" customWidth="1"/>
    <col min="11526" max="11526" width="3" customWidth="1"/>
    <col min="11528" max="11528" width="8.5703125" customWidth="1"/>
    <col min="11529" max="11530" width="8" customWidth="1"/>
    <col min="11531" max="11531" width="7.85546875" customWidth="1"/>
    <col min="11532" max="11532" width="2.85546875" customWidth="1"/>
    <col min="11533" max="11533" width="8.42578125" customWidth="1"/>
    <col min="11778" max="11778" width="16.85546875" customWidth="1"/>
    <col min="11779" max="11779" width="7.5703125" customWidth="1"/>
    <col min="11780" max="11780" width="7.85546875" customWidth="1"/>
    <col min="11781" max="11781" width="7.42578125" customWidth="1"/>
    <col min="11782" max="11782" width="3" customWidth="1"/>
    <col min="11784" max="11784" width="8.5703125" customWidth="1"/>
    <col min="11785" max="11786" width="8" customWidth="1"/>
    <col min="11787" max="11787" width="7.85546875" customWidth="1"/>
    <col min="11788" max="11788" width="2.85546875" customWidth="1"/>
    <col min="11789" max="11789" width="8.42578125" customWidth="1"/>
    <col min="12034" max="12034" width="16.85546875" customWidth="1"/>
    <col min="12035" max="12035" width="7.5703125" customWidth="1"/>
    <col min="12036" max="12036" width="7.85546875" customWidth="1"/>
    <col min="12037" max="12037" width="7.42578125" customWidth="1"/>
    <col min="12038" max="12038" width="3" customWidth="1"/>
    <col min="12040" max="12040" width="8.5703125" customWidth="1"/>
    <col min="12041" max="12042" width="8" customWidth="1"/>
    <col min="12043" max="12043" width="7.85546875" customWidth="1"/>
    <col min="12044" max="12044" width="2.85546875" customWidth="1"/>
    <col min="12045" max="12045" width="8.42578125" customWidth="1"/>
    <col min="12290" max="12290" width="16.85546875" customWidth="1"/>
    <col min="12291" max="12291" width="7.5703125" customWidth="1"/>
    <col min="12292" max="12292" width="7.85546875" customWidth="1"/>
    <col min="12293" max="12293" width="7.42578125" customWidth="1"/>
    <col min="12294" max="12294" width="3" customWidth="1"/>
    <col min="12296" max="12296" width="8.5703125" customWidth="1"/>
    <col min="12297" max="12298" width="8" customWidth="1"/>
    <col min="12299" max="12299" width="7.85546875" customWidth="1"/>
    <col min="12300" max="12300" width="2.85546875" customWidth="1"/>
    <col min="12301" max="12301" width="8.42578125" customWidth="1"/>
    <col min="12546" max="12546" width="16.85546875" customWidth="1"/>
    <col min="12547" max="12547" width="7.5703125" customWidth="1"/>
    <col min="12548" max="12548" width="7.85546875" customWidth="1"/>
    <col min="12549" max="12549" width="7.42578125" customWidth="1"/>
    <col min="12550" max="12550" width="3" customWidth="1"/>
    <col min="12552" max="12552" width="8.5703125" customWidth="1"/>
    <col min="12553" max="12554" width="8" customWidth="1"/>
    <col min="12555" max="12555" width="7.85546875" customWidth="1"/>
    <col min="12556" max="12556" width="2.85546875" customWidth="1"/>
    <col min="12557" max="12557" width="8.42578125" customWidth="1"/>
    <col min="12802" max="12802" width="16.85546875" customWidth="1"/>
    <col min="12803" max="12803" width="7.5703125" customWidth="1"/>
    <col min="12804" max="12804" width="7.85546875" customWidth="1"/>
    <col min="12805" max="12805" width="7.42578125" customWidth="1"/>
    <col min="12806" max="12806" width="3" customWidth="1"/>
    <col min="12808" max="12808" width="8.5703125" customWidth="1"/>
    <col min="12809" max="12810" width="8" customWidth="1"/>
    <col min="12811" max="12811" width="7.85546875" customWidth="1"/>
    <col min="12812" max="12812" width="2.85546875" customWidth="1"/>
    <col min="12813" max="12813" width="8.42578125" customWidth="1"/>
    <col min="13058" max="13058" width="16.85546875" customWidth="1"/>
    <col min="13059" max="13059" width="7.5703125" customWidth="1"/>
    <col min="13060" max="13060" width="7.85546875" customWidth="1"/>
    <col min="13061" max="13061" width="7.42578125" customWidth="1"/>
    <col min="13062" max="13062" width="3" customWidth="1"/>
    <col min="13064" max="13064" width="8.5703125" customWidth="1"/>
    <col min="13065" max="13066" width="8" customWidth="1"/>
    <col min="13067" max="13067" width="7.85546875" customWidth="1"/>
    <col min="13068" max="13068" width="2.85546875" customWidth="1"/>
    <col min="13069" max="13069" width="8.42578125" customWidth="1"/>
    <col min="13314" max="13314" width="16.85546875" customWidth="1"/>
    <col min="13315" max="13315" width="7.5703125" customWidth="1"/>
    <col min="13316" max="13316" width="7.85546875" customWidth="1"/>
    <col min="13317" max="13317" width="7.42578125" customWidth="1"/>
    <col min="13318" max="13318" width="3" customWidth="1"/>
    <col min="13320" max="13320" width="8.5703125" customWidth="1"/>
    <col min="13321" max="13322" width="8" customWidth="1"/>
    <col min="13323" max="13323" width="7.85546875" customWidth="1"/>
    <col min="13324" max="13324" width="2.85546875" customWidth="1"/>
    <col min="13325" max="13325" width="8.42578125" customWidth="1"/>
    <col min="13570" max="13570" width="16.85546875" customWidth="1"/>
    <col min="13571" max="13571" width="7.5703125" customWidth="1"/>
    <col min="13572" max="13572" width="7.85546875" customWidth="1"/>
    <col min="13573" max="13573" width="7.42578125" customWidth="1"/>
    <col min="13574" max="13574" width="3" customWidth="1"/>
    <col min="13576" max="13576" width="8.5703125" customWidth="1"/>
    <col min="13577" max="13578" width="8" customWidth="1"/>
    <col min="13579" max="13579" width="7.85546875" customWidth="1"/>
    <col min="13580" max="13580" width="2.85546875" customWidth="1"/>
    <col min="13581" max="13581" width="8.42578125" customWidth="1"/>
    <col min="13826" max="13826" width="16.85546875" customWidth="1"/>
    <col min="13827" max="13827" width="7.5703125" customWidth="1"/>
    <col min="13828" max="13828" width="7.85546875" customWidth="1"/>
    <col min="13829" max="13829" width="7.42578125" customWidth="1"/>
    <col min="13830" max="13830" width="3" customWidth="1"/>
    <col min="13832" max="13832" width="8.5703125" customWidth="1"/>
    <col min="13833" max="13834" width="8" customWidth="1"/>
    <col min="13835" max="13835" width="7.85546875" customWidth="1"/>
    <col min="13836" max="13836" width="2.85546875" customWidth="1"/>
    <col min="13837" max="13837" width="8.42578125" customWidth="1"/>
    <col min="14082" max="14082" width="16.85546875" customWidth="1"/>
    <col min="14083" max="14083" width="7.5703125" customWidth="1"/>
    <col min="14084" max="14084" width="7.85546875" customWidth="1"/>
    <col min="14085" max="14085" width="7.42578125" customWidth="1"/>
    <col min="14086" max="14086" width="3" customWidth="1"/>
    <col min="14088" max="14088" width="8.5703125" customWidth="1"/>
    <col min="14089" max="14090" width="8" customWidth="1"/>
    <col min="14091" max="14091" width="7.85546875" customWidth="1"/>
    <col min="14092" max="14092" width="2.85546875" customWidth="1"/>
    <col min="14093" max="14093" width="8.42578125" customWidth="1"/>
    <col min="14338" max="14338" width="16.85546875" customWidth="1"/>
    <col min="14339" max="14339" width="7.5703125" customWidth="1"/>
    <col min="14340" max="14340" width="7.85546875" customWidth="1"/>
    <col min="14341" max="14341" width="7.42578125" customWidth="1"/>
    <col min="14342" max="14342" width="3" customWidth="1"/>
    <col min="14344" max="14344" width="8.5703125" customWidth="1"/>
    <col min="14345" max="14346" width="8" customWidth="1"/>
    <col min="14347" max="14347" width="7.85546875" customWidth="1"/>
    <col min="14348" max="14348" width="2.85546875" customWidth="1"/>
    <col min="14349" max="14349" width="8.42578125" customWidth="1"/>
    <col min="14594" max="14594" width="16.85546875" customWidth="1"/>
    <col min="14595" max="14595" width="7.5703125" customWidth="1"/>
    <col min="14596" max="14596" width="7.85546875" customWidth="1"/>
    <col min="14597" max="14597" width="7.42578125" customWidth="1"/>
    <col min="14598" max="14598" width="3" customWidth="1"/>
    <col min="14600" max="14600" width="8.5703125" customWidth="1"/>
    <col min="14601" max="14602" width="8" customWidth="1"/>
    <col min="14603" max="14603" width="7.85546875" customWidth="1"/>
    <col min="14604" max="14604" width="2.85546875" customWidth="1"/>
    <col min="14605" max="14605" width="8.42578125" customWidth="1"/>
    <col min="14850" max="14850" width="16.85546875" customWidth="1"/>
    <col min="14851" max="14851" width="7.5703125" customWidth="1"/>
    <col min="14852" max="14852" width="7.85546875" customWidth="1"/>
    <col min="14853" max="14853" width="7.42578125" customWidth="1"/>
    <col min="14854" max="14854" width="3" customWidth="1"/>
    <col min="14856" max="14856" width="8.5703125" customWidth="1"/>
    <col min="14857" max="14858" width="8" customWidth="1"/>
    <col min="14859" max="14859" width="7.85546875" customWidth="1"/>
    <col min="14860" max="14860" width="2.85546875" customWidth="1"/>
    <col min="14861" max="14861" width="8.42578125" customWidth="1"/>
    <col min="15106" max="15106" width="16.85546875" customWidth="1"/>
    <col min="15107" max="15107" width="7.5703125" customWidth="1"/>
    <col min="15108" max="15108" width="7.85546875" customWidth="1"/>
    <col min="15109" max="15109" width="7.42578125" customWidth="1"/>
    <col min="15110" max="15110" width="3" customWidth="1"/>
    <col min="15112" max="15112" width="8.5703125" customWidth="1"/>
    <col min="15113" max="15114" width="8" customWidth="1"/>
    <col min="15115" max="15115" width="7.85546875" customWidth="1"/>
    <col min="15116" max="15116" width="2.85546875" customWidth="1"/>
    <col min="15117" max="15117" width="8.42578125" customWidth="1"/>
    <col min="15362" max="15362" width="16.85546875" customWidth="1"/>
    <col min="15363" max="15363" width="7.5703125" customWidth="1"/>
    <col min="15364" max="15364" width="7.85546875" customWidth="1"/>
    <col min="15365" max="15365" width="7.42578125" customWidth="1"/>
    <col min="15366" max="15366" width="3" customWidth="1"/>
    <col min="15368" max="15368" width="8.5703125" customWidth="1"/>
    <col min="15369" max="15370" width="8" customWidth="1"/>
    <col min="15371" max="15371" width="7.85546875" customWidth="1"/>
    <col min="15372" max="15372" width="2.85546875" customWidth="1"/>
    <col min="15373" max="15373" width="8.42578125" customWidth="1"/>
    <col min="15618" max="15618" width="16.85546875" customWidth="1"/>
    <col min="15619" max="15619" width="7.5703125" customWidth="1"/>
    <col min="15620" max="15620" width="7.85546875" customWidth="1"/>
    <col min="15621" max="15621" width="7.42578125" customWidth="1"/>
    <col min="15622" max="15622" width="3" customWidth="1"/>
    <col min="15624" max="15624" width="8.5703125" customWidth="1"/>
    <col min="15625" max="15626" width="8" customWidth="1"/>
    <col min="15627" max="15627" width="7.85546875" customWidth="1"/>
    <col min="15628" max="15628" width="2.85546875" customWidth="1"/>
    <col min="15629" max="15629" width="8.42578125" customWidth="1"/>
    <col min="15874" max="15874" width="16.85546875" customWidth="1"/>
    <col min="15875" max="15875" width="7.5703125" customWidth="1"/>
    <col min="15876" max="15876" width="7.85546875" customWidth="1"/>
    <col min="15877" max="15877" width="7.42578125" customWidth="1"/>
    <col min="15878" max="15878" width="3" customWidth="1"/>
    <col min="15880" max="15880" width="8.5703125" customWidth="1"/>
    <col min="15881" max="15882" width="8" customWidth="1"/>
    <col min="15883" max="15883" width="7.85546875" customWidth="1"/>
    <col min="15884" max="15884" width="2.85546875" customWidth="1"/>
    <col min="15885" max="15885" width="8.42578125" customWidth="1"/>
    <col min="16130" max="16130" width="16.85546875" customWidth="1"/>
    <col min="16131" max="16131" width="7.5703125" customWidth="1"/>
    <col min="16132" max="16132" width="7.85546875" customWidth="1"/>
    <col min="16133" max="16133" width="7.42578125" customWidth="1"/>
    <col min="16134" max="16134" width="3" customWidth="1"/>
    <col min="16136" max="16136" width="8.5703125" customWidth="1"/>
    <col min="16137" max="16138" width="8" customWidth="1"/>
    <col min="16139" max="16139" width="7.85546875" customWidth="1"/>
    <col min="16140" max="16140" width="2.85546875" customWidth="1"/>
    <col min="16141" max="16141" width="8.42578125" customWidth="1"/>
  </cols>
  <sheetData>
    <row r="6" spans="1:16" ht="15.75" thickBot="1"/>
    <row r="7" spans="1:16">
      <c r="C7" s="194" t="s">
        <v>104</v>
      </c>
      <c r="D7" s="195"/>
      <c r="E7" s="195"/>
      <c r="F7" s="195"/>
      <c r="G7" s="196"/>
      <c r="H7" s="197"/>
      <c r="I7" s="195" t="s">
        <v>105</v>
      </c>
      <c r="J7" s="198"/>
      <c r="K7" s="198"/>
      <c r="L7" s="198"/>
      <c r="M7" s="198"/>
      <c r="N7" s="199"/>
      <c r="O7" s="200"/>
      <c r="P7" s="201"/>
    </row>
    <row r="8" spans="1:16">
      <c r="C8" s="202" t="s">
        <v>4</v>
      </c>
      <c r="D8" s="203"/>
      <c r="E8" s="204" t="s">
        <v>5</v>
      </c>
      <c r="F8" s="203"/>
      <c r="G8" s="205"/>
      <c r="H8" s="206" t="s">
        <v>6</v>
      </c>
      <c r="I8" s="203" t="s">
        <v>4</v>
      </c>
      <c r="J8" s="203"/>
      <c r="K8" s="204" t="s">
        <v>5</v>
      </c>
      <c r="L8" s="203"/>
      <c r="M8" s="207"/>
      <c r="N8" s="208" t="s">
        <v>6</v>
      </c>
      <c r="O8" s="209" t="s">
        <v>106</v>
      </c>
      <c r="P8" s="210" t="s">
        <v>9</v>
      </c>
    </row>
    <row r="9" spans="1:16">
      <c r="C9" s="211" t="s">
        <v>10</v>
      </c>
      <c r="D9" s="212" t="s">
        <v>11</v>
      </c>
      <c r="E9" s="213" t="s">
        <v>12</v>
      </c>
      <c r="F9" s="214"/>
      <c r="G9" s="215" t="s">
        <v>13</v>
      </c>
      <c r="H9" s="216" t="s">
        <v>14</v>
      </c>
      <c r="I9" s="217" t="s">
        <v>10</v>
      </c>
      <c r="J9" s="212" t="s">
        <v>11</v>
      </c>
      <c r="K9" s="213" t="s">
        <v>12</v>
      </c>
      <c r="L9" s="214"/>
      <c r="M9" s="218" t="s">
        <v>13</v>
      </c>
      <c r="N9" s="219" t="s">
        <v>14</v>
      </c>
      <c r="O9" s="209"/>
      <c r="P9" s="210"/>
    </row>
    <row r="10" spans="1:16">
      <c r="A10" s="220" t="s">
        <v>96</v>
      </c>
      <c r="B10" s="221"/>
      <c r="C10" s="222"/>
      <c r="D10" s="223"/>
      <c r="E10" s="223"/>
      <c r="F10" s="223"/>
      <c r="G10" s="224"/>
      <c r="H10" s="225"/>
      <c r="I10" s="226"/>
      <c r="J10" s="223"/>
      <c r="K10" s="223"/>
      <c r="L10" s="223"/>
      <c r="M10" s="223"/>
      <c r="N10" s="227"/>
      <c r="O10" s="228"/>
      <c r="P10" s="229"/>
    </row>
    <row r="11" spans="1:16">
      <c r="A11" s="230">
        <v>1103</v>
      </c>
      <c r="B11" s="231" t="s">
        <v>107</v>
      </c>
      <c r="C11" s="232">
        <v>1</v>
      </c>
      <c r="D11" s="190">
        <v>26.81</v>
      </c>
      <c r="E11" s="190">
        <v>0</v>
      </c>
      <c r="F11" s="190" t="s">
        <v>18</v>
      </c>
      <c r="G11" s="233">
        <v>86.81</v>
      </c>
      <c r="H11" s="234">
        <v>86.81</v>
      </c>
      <c r="I11" s="235">
        <f>[1]invoerblad!Y386</f>
        <v>1</v>
      </c>
      <c r="J11" s="235">
        <f>[1]invoerblad!Z386</f>
        <v>28</v>
      </c>
      <c r="K11" s="235">
        <f>[1]invoerblad!AA386</f>
        <v>10</v>
      </c>
      <c r="L11" s="235">
        <f>[1]invoerblad!AB386</f>
        <v>0</v>
      </c>
      <c r="M11" s="236">
        <f>I11*60+J11</f>
        <v>88</v>
      </c>
      <c r="N11" s="237">
        <f>IF(OR(I11=0,L11="D"),"",K11+M11)</f>
        <v>98</v>
      </c>
      <c r="O11" s="238">
        <f>N11-H11</f>
        <v>11.189999999999998</v>
      </c>
      <c r="P11" s="239">
        <v>4</v>
      </c>
    </row>
    <row r="12" spans="1:16">
      <c r="A12" s="220" t="s">
        <v>101</v>
      </c>
      <c r="B12" s="221"/>
      <c r="C12" s="222"/>
      <c r="D12" s="223"/>
      <c r="E12" s="223"/>
      <c r="F12" s="223"/>
      <c r="G12" s="240"/>
      <c r="H12" s="241"/>
      <c r="I12" s="226"/>
      <c r="J12" s="223"/>
      <c r="K12" s="223"/>
      <c r="L12" s="223"/>
      <c r="M12" s="242"/>
      <c r="N12" s="243"/>
      <c r="O12" s="228"/>
      <c r="P12" s="229"/>
    </row>
    <row r="13" spans="1:16">
      <c r="A13" s="159"/>
      <c r="B13" s="9"/>
      <c r="C13" s="232"/>
      <c r="D13" s="190"/>
      <c r="E13" s="190"/>
      <c r="F13" s="190"/>
      <c r="G13" s="233"/>
      <c r="H13" s="234"/>
      <c r="I13" s="235"/>
      <c r="J13" s="235"/>
      <c r="K13" s="235"/>
      <c r="L13" s="190" t="s">
        <v>18</v>
      </c>
      <c r="M13" s="236">
        <f t="shared" ref="M13:M19" si="0">I13*60+J13</f>
        <v>0</v>
      </c>
      <c r="N13" s="237" t="str">
        <f t="shared" ref="N13:N19" si="1">IF(OR(I13=0,L13="D"),"",K13+M13)</f>
        <v/>
      </c>
      <c r="O13" s="238"/>
      <c r="P13" s="239"/>
    </row>
    <row r="14" spans="1:16">
      <c r="A14" s="220" t="s">
        <v>49</v>
      </c>
      <c r="B14" s="221"/>
      <c r="C14" s="222"/>
      <c r="D14" s="223"/>
      <c r="E14" s="223"/>
      <c r="F14" s="223"/>
      <c r="G14" s="240"/>
      <c r="H14" s="241"/>
      <c r="I14" s="226"/>
      <c r="J14" s="223"/>
      <c r="K14" s="223"/>
      <c r="L14" s="223"/>
      <c r="M14" s="242"/>
      <c r="N14" s="243"/>
      <c r="O14" s="228"/>
      <c r="P14" s="229"/>
    </row>
    <row r="15" spans="1:16">
      <c r="A15" s="45">
        <v>1004</v>
      </c>
      <c r="B15" s="49" t="s">
        <v>50</v>
      </c>
      <c r="C15" s="244">
        <v>1</v>
      </c>
      <c r="D15" s="190">
        <v>34.85</v>
      </c>
      <c r="E15" s="190">
        <v>0</v>
      </c>
      <c r="F15" s="190" t="s">
        <v>18</v>
      </c>
      <c r="G15" s="233">
        <v>94.85</v>
      </c>
      <c r="H15" s="234">
        <v>94.85</v>
      </c>
      <c r="I15" s="235">
        <f>[1]invoerblad!Y387</f>
        <v>1</v>
      </c>
      <c r="J15" s="235">
        <f>[1]invoerblad!Z387</f>
        <v>29.71</v>
      </c>
      <c r="K15" s="235">
        <f>[1]invoerblad!AA387</f>
        <v>0</v>
      </c>
      <c r="L15" s="190" t="s">
        <v>18</v>
      </c>
      <c r="M15" s="236">
        <f t="shared" si="0"/>
        <v>89.710000000000008</v>
      </c>
      <c r="N15" s="237">
        <f t="shared" si="1"/>
        <v>89.710000000000008</v>
      </c>
      <c r="O15" s="238">
        <f t="shared" ref="O15:O19" si="2">N15-H15</f>
        <v>-5.1399999999999864</v>
      </c>
      <c r="P15" s="239">
        <v>1</v>
      </c>
    </row>
    <row r="16" spans="1:16">
      <c r="A16" s="220" t="s">
        <v>102</v>
      </c>
      <c r="B16" s="221"/>
      <c r="C16" s="222"/>
      <c r="D16" s="223"/>
      <c r="E16" s="223"/>
      <c r="F16" s="223"/>
      <c r="G16" s="240"/>
      <c r="H16" s="241"/>
      <c r="I16" s="226"/>
      <c r="J16" s="223"/>
      <c r="K16" s="223"/>
      <c r="L16" s="223"/>
      <c r="M16" s="242"/>
      <c r="N16" s="243"/>
      <c r="O16" s="228"/>
      <c r="P16" s="229"/>
    </row>
    <row r="17" spans="1:16">
      <c r="A17" s="176">
        <v>1250</v>
      </c>
      <c r="B17" s="177" t="s">
        <v>75</v>
      </c>
      <c r="C17" s="232">
        <v>1</v>
      </c>
      <c r="D17" s="190">
        <v>29.57</v>
      </c>
      <c r="E17" s="190">
        <v>5</v>
      </c>
      <c r="F17" s="190">
        <v>0</v>
      </c>
      <c r="G17" s="233">
        <v>89.57</v>
      </c>
      <c r="H17" s="234">
        <v>94.57</v>
      </c>
      <c r="I17" s="235">
        <f>[1]invoerblad!Y388</f>
        <v>1</v>
      </c>
      <c r="J17" s="235">
        <f>[1]invoerblad!Z388</f>
        <v>33.47</v>
      </c>
      <c r="K17" s="235">
        <f>[1]invoerblad!AA388</f>
        <v>0</v>
      </c>
      <c r="L17" s="190" t="s">
        <v>18</v>
      </c>
      <c r="M17" s="236">
        <f t="shared" si="0"/>
        <v>93.47</v>
      </c>
      <c r="N17" s="237">
        <f t="shared" si="1"/>
        <v>93.47</v>
      </c>
      <c r="O17" s="238">
        <f t="shared" si="2"/>
        <v>-1.0999999999999943</v>
      </c>
      <c r="P17" s="239">
        <v>2</v>
      </c>
    </row>
    <row r="18" spans="1:16">
      <c r="A18" s="220" t="s">
        <v>103</v>
      </c>
      <c r="B18" s="221"/>
      <c r="C18" s="222"/>
      <c r="D18" s="223"/>
      <c r="E18" s="223"/>
      <c r="F18" s="223"/>
      <c r="G18" s="240"/>
      <c r="H18" s="241"/>
      <c r="I18" s="226"/>
      <c r="J18" s="223"/>
      <c r="K18" s="223"/>
      <c r="L18" s="223"/>
      <c r="M18" s="242"/>
      <c r="N18" s="243"/>
      <c r="O18" s="228"/>
      <c r="P18" s="229"/>
    </row>
    <row r="19" spans="1:16" ht="15.75" thickBot="1">
      <c r="A19" s="159">
        <v>2001</v>
      </c>
      <c r="B19" s="9" t="s">
        <v>85</v>
      </c>
      <c r="C19" s="245">
        <v>1</v>
      </c>
      <c r="D19" s="246">
        <v>49.87</v>
      </c>
      <c r="E19" s="246">
        <v>5</v>
      </c>
      <c r="F19" s="246">
        <v>0</v>
      </c>
      <c r="G19" s="247">
        <v>109.87</v>
      </c>
      <c r="H19" s="248">
        <v>114.87</v>
      </c>
      <c r="I19" s="249">
        <f>[1]invoerblad!Y389</f>
        <v>1</v>
      </c>
      <c r="J19" s="249">
        <f>[1]invoerblad!Z389</f>
        <v>39.94</v>
      </c>
      <c r="K19" s="249">
        <f>[1]invoerblad!AA389</f>
        <v>20</v>
      </c>
      <c r="L19" s="246" t="s">
        <v>18</v>
      </c>
      <c r="M19" s="250">
        <f t="shared" si="0"/>
        <v>99.94</v>
      </c>
      <c r="N19" s="251">
        <f t="shared" si="1"/>
        <v>119.94</v>
      </c>
      <c r="O19" s="252">
        <f t="shared" si="2"/>
        <v>5.0699999999999932</v>
      </c>
      <c r="P19" s="253">
        <v>3</v>
      </c>
    </row>
  </sheetData>
  <mergeCells count="6">
    <mergeCell ref="C7:H7"/>
    <mergeCell ref="I7:N7"/>
    <mergeCell ref="C8:D8"/>
    <mergeCell ref="E8:G8"/>
    <mergeCell ref="I8:J8"/>
    <mergeCell ref="K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uitslag </vt:lpstr>
      <vt:lpstr>uitslag finale</vt:lpstr>
      <vt:lpstr>uitslag superfinale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2015-11-01T14:29:54Z</dcterms:created>
  <dcterms:modified xsi:type="dcterms:W3CDTF">2015-11-01T14:41:44Z</dcterms:modified>
</cp:coreProperties>
</file>