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-Leen\Documents\"/>
    </mc:Choice>
  </mc:AlternateContent>
  <bookViews>
    <workbookView xWindow="0" yWindow="0" windowWidth="21570" windowHeight="8145" tabRatio="598"/>
  </bookViews>
  <sheets>
    <sheet name="Uitslag " sheetId="1" r:id="rId1"/>
    <sheet name="Blad3" sheetId="3" r:id="rId2"/>
  </sheets>
  <calcPr calcId="152511"/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G34" i="1"/>
  <c r="G35" i="1"/>
  <c r="G36" i="1"/>
  <c r="T91" i="1" l="1"/>
  <c r="T95" i="1"/>
  <c r="G73" i="1"/>
  <c r="G74" i="1"/>
  <c r="G76" i="1"/>
  <c r="G78" i="1"/>
  <c r="G75" i="1"/>
  <c r="G77" i="1"/>
  <c r="G79" i="1"/>
  <c r="G80" i="1"/>
  <c r="G81" i="1"/>
  <c r="R81" i="1" s="1"/>
  <c r="G82" i="1"/>
  <c r="G83" i="1"/>
  <c r="G84" i="1"/>
  <c r="G85" i="1"/>
  <c r="G86" i="1"/>
  <c r="G72" i="1"/>
  <c r="R72" i="1" s="1"/>
  <c r="U72" i="1" s="1"/>
  <c r="X9" i="1"/>
  <c r="X5" i="1"/>
  <c r="T29" i="1"/>
  <c r="X104" i="1" l="1"/>
  <c r="T104" i="1"/>
  <c r="G104" i="1"/>
  <c r="R104" i="1" s="1"/>
  <c r="X14" i="1"/>
  <c r="T11" i="1"/>
  <c r="G11" i="1"/>
  <c r="R11" i="1" s="1"/>
  <c r="U11" i="1" s="1"/>
  <c r="S104" i="1" l="1"/>
  <c r="U104" i="1"/>
  <c r="S11" i="1"/>
  <c r="X93" i="1"/>
  <c r="T96" i="1"/>
  <c r="G96" i="1"/>
  <c r="R96" i="1" s="1"/>
  <c r="X113" i="1"/>
  <c r="T112" i="1"/>
  <c r="G112" i="1"/>
  <c r="R112" i="1" s="1"/>
  <c r="X112" i="1"/>
  <c r="T113" i="1"/>
  <c r="G113" i="1"/>
  <c r="R113" i="1" s="1"/>
  <c r="U113" i="1" s="1"/>
  <c r="X111" i="1"/>
  <c r="T110" i="1"/>
  <c r="G110" i="1"/>
  <c r="R110" i="1" s="1"/>
  <c r="X110" i="1"/>
  <c r="T111" i="1"/>
  <c r="G111" i="1"/>
  <c r="R111" i="1" s="1"/>
  <c r="U111" i="1" s="1"/>
  <c r="X105" i="1"/>
  <c r="T102" i="1"/>
  <c r="G102" i="1"/>
  <c r="R102" i="1" s="1"/>
  <c r="U102" i="1" s="1"/>
  <c r="X103" i="1"/>
  <c r="T103" i="1"/>
  <c r="G103" i="1"/>
  <c r="R103" i="1" s="1"/>
  <c r="X102" i="1"/>
  <c r="T105" i="1"/>
  <c r="G105" i="1"/>
  <c r="R105" i="1" s="1"/>
  <c r="U105" i="1" s="1"/>
  <c r="X22" i="1"/>
  <c r="T18" i="1"/>
  <c r="G18" i="1"/>
  <c r="R18" i="1" s="1"/>
  <c r="X21" i="1"/>
  <c r="T5" i="1"/>
  <c r="G5" i="1"/>
  <c r="R5" i="1" s="1"/>
  <c r="X19" i="1"/>
  <c r="T13" i="1"/>
  <c r="G13" i="1"/>
  <c r="R13" i="1" s="1"/>
  <c r="U13" i="1" s="1"/>
  <c r="X18" i="1"/>
  <c r="T15" i="1"/>
  <c r="G15" i="1"/>
  <c r="R15" i="1" s="1"/>
  <c r="S96" i="1" l="1"/>
  <c r="U96" i="1"/>
  <c r="S112" i="1"/>
  <c r="U112" i="1"/>
  <c r="S110" i="1"/>
  <c r="U110" i="1"/>
  <c r="S111" i="1"/>
  <c r="S113" i="1"/>
  <c r="S103" i="1"/>
  <c r="U103" i="1"/>
  <c r="S105" i="1"/>
  <c r="S102" i="1"/>
  <c r="S18" i="1"/>
  <c r="U18" i="1"/>
  <c r="U5" i="1"/>
  <c r="S5" i="1"/>
  <c r="S15" i="1"/>
  <c r="U15" i="1"/>
  <c r="S13" i="1"/>
  <c r="G93" i="1"/>
  <c r="R93" i="1" s="1"/>
  <c r="S93" i="1" s="1"/>
  <c r="R29" i="1"/>
  <c r="S29" i="1" s="1"/>
  <c r="R30" i="1"/>
  <c r="R33" i="1"/>
  <c r="U33" i="1" s="1"/>
  <c r="R34" i="1"/>
  <c r="R36" i="1"/>
  <c r="S36" i="1" s="1"/>
  <c r="R35" i="1"/>
  <c r="U35" i="1" s="1"/>
  <c r="R31" i="1"/>
  <c r="U31" i="1" s="1"/>
  <c r="R32" i="1"/>
  <c r="X73" i="1"/>
  <c r="T80" i="1"/>
  <c r="R80" i="1"/>
  <c r="S80" i="1" s="1"/>
  <c r="X23" i="1"/>
  <c r="X97" i="1"/>
  <c r="X92" i="1"/>
  <c r="X95" i="1"/>
  <c r="X96" i="1"/>
  <c r="X91" i="1"/>
  <c r="X94" i="1"/>
  <c r="X78" i="1"/>
  <c r="X84" i="1"/>
  <c r="X76" i="1"/>
  <c r="X72" i="1"/>
  <c r="X85" i="1"/>
  <c r="X77" i="1"/>
  <c r="X80" i="1"/>
  <c r="X86" i="1"/>
  <c r="X74" i="1"/>
  <c r="X83" i="1"/>
  <c r="X82" i="1"/>
  <c r="X75" i="1"/>
  <c r="X81" i="1"/>
  <c r="X79" i="1"/>
  <c r="X67" i="1"/>
  <c r="X66" i="1"/>
  <c r="X51" i="1"/>
  <c r="X47" i="1"/>
  <c r="X61" i="1"/>
  <c r="X56" i="1"/>
  <c r="X42" i="1"/>
  <c r="X41" i="1"/>
  <c r="X60" i="1"/>
  <c r="X59" i="1"/>
  <c r="X48" i="1"/>
  <c r="X55" i="1"/>
  <c r="X44" i="1"/>
  <c r="X43" i="1"/>
  <c r="X53" i="1"/>
  <c r="X52" i="1"/>
  <c r="X46" i="1"/>
  <c r="X57" i="1"/>
  <c r="X54" i="1"/>
  <c r="X58" i="1"/>
  <c r="X49" i="1"/>
  <c r="X50" i="1"/>
  <c r="X45" i="1"/>
  <c r="X33" i="1"/>
  <c r="X29" i="1"/>
  <c r="X36" i="1"/>
  <c r="X31" i="1"/>
  <c r="X30" i="1"/>
  <c r="X32" i="1"/>
  <c r="X34" i="1"/>
  <c r="X35" i="1"/>
  <c r="X13" i="1"/>
  <c r="X16" i="1"/>
  <c r="X17" i="1"/>
  <c r="X20" i="1"/>
  <c r="X7" i="1"/>
  <c r="X8" i="1"/>
  <c r="X6" i="1"/>
  <c r="X15" i="1"/>
  <c r="X24" i="1"/>
  <c r="X11" i="1"/>
  <c r="X12" i="1"/>
  <c r="X10" i="1"/>
  <c r="R73" i="1"/>
  <c r="U73" i="1" s="1"/>
  <c r="T73" i="1"/>
  <c r="G54" i="1"/>
  <c r="R54" i="1" s="1"/>
  <c r="T54" i="1"/>
  <c r="G91" i="1"/>
  <c r="R91" i="1" s="1"/>
  <c r="U91" i="1" s="1"/>
  <c r="U81" i="1"/>
  <c r="T81" i="1"/>
  <c r="R86" i="1"/>
  <c r="S86" i="1" s="1"/>
  <c r="T86" i="1"/>
  <c r="T52" i="1"/>
  <c r="G52" i="1"/>
  <c r="R52" i="1" s="1"/>
  <c r="G97" i="1"/>
  <c r="R97" i="1" s="1"/>
  <c r="U97" i="1" s="1"/>
  <c r="G94" i="1"/>
  <c r="R94" i="1" s="1"/>
  <c r="R77" i="1"/>
  <c r="S77" i="1" s="1"/>
  <c r="G92" i="1"/>
  <c r="R92" i="1" s="1"/>
  <c r="U92" i="1" s="1"/>
  <c r="G95" i="1"/>
  <c r="R95" i="1" s="1"/>
  <c r="S95" i="1" s="1"/>
  <c r="R82" i="1"/>
  <c r="S82" i="1" s="1"/>
  <c r="R79" i="1"/>
  <c r="U79" i="1" s="1"/>
  <c r="R74" i="1"/>
  <c r="U74" i="1" s="1"/>
  <c r="R78" i="1"/>
  <c r="S78" i="1" s="1"/>
  <c r="R76" i="1"/>
  <c r="U76" i="1" s="1"/>
  <c r="R85" i="1"/>
  <c r="S85" i="1" s="1"/>
  <c r="R75" i="1"/>
  <c r="U75" i="1" s="1"/>
  <c r="R83" i="1"/>
  <c r="S83" i="1" s="1"/>
  <c r="R84" i="1"/>
  <c r="U84" i="1" s="1"/>
  <c r="G56" i="1"/>
  <c r="R56" i="1" s="1"/>
  <c r="G66" i="1"/>
  <c r="R66" i="1" s="1"/>
  <c r="U66" i="1" s="1"/>
  <c r="G67" i="1"/>
  <c r="R67" i="1" s="1"/>
  <c r="G53" i="1"/>
  <c r="R53" i="1" s="1"/>
  <c r="G49" i="1"/>
  <c r="R49" i="1" s="1"/>
  <c r="G50" i="1"/>
  <c r="R50" i="1" s="1"/>
  <c r="G60" i="1"/>
  <c r="R60" i="1" s="1"/>
  <c r="U60" i="1" s="1"/>
  <c r="G41" i="1"/>
  <c r="R41" i="1" s="1"/>
  <c r="U41" i="1" s="1"/>
  <c r="G55" i="1"/>
  <c r="R55" i="1" s="1"/>
  <c r="G51" i="1"/>
  <c r="R51" i="1" s="1"/>
  <c r="G47" i="1"/>
  <c r="R47" i="1" s="1"/>
  <c r="G45" i="1"/>
  <c r="R45" i="1" s="1"/>
  <c r="G59" i="1"/>
  <c r="R59" i="1" s="1"/>
  <c r="U59" i="1" s="1"/>
  <c r="G42" i="1"/>
  <c r="R42" i="1" s="1"/>
  <c r="G48" i="1"/>
  <c r="R48" i="1" s="1"/>
  <c r="G57" i="1"/>
  <c r="R57" i="1" s="1"/>
  <c r="U57" i="1" s="1"/>
  <c r="G61" i="1"/>
  <c r="R61" i="1" s="1"/>
  <c r="G58" i="1"/>
  <c r="R58" i="1" s="1"/>
  <c r="G46" i="1"/>
  <c r="R46" i="1" s="1"/>
  <c r="U46" i="1" s="1"/>
  <c r="G44" i="1"/>
  <c r="R44" i="1" s="1"/>
  <c r="U44" i="1" s="1"/>
  <c r="G43" i="1"/>
  <c r="R43" i="1" s="1"/>
  <c r="G17" i="1"/>
  <c r="R17" i="1" s="1"/>
  <c r="G9" i="1"/>
  <c r="R9" i="1" s="1"/>
  <c r="G22" i="1"/>
  <c r="R22" i="1" s="1"/>
  <c r="G12" i="1"/>
  <c r="R12" i="1" s="1"/>
  <c r="S12" i="1" s="1"/>
  <c r="G10" i="1"/>
  <c r="R10" i="1" s="1"/>
  <c r="G19" i="1"/>
  <c r="R19" i="1" s="1"/>
  <c r="U19" i="1" s="1"/>
  <c r="G20" i="1"/>
  <c r="R20" i="1" s="1"/>
  <c r="U20" i="1" s="1"/>
  <c r="G23" i="1"/>
  <c r="R23" i="1" s="1"/>
  <c r="G8" i="1"/>
  <c r="R8" i="1" s="1"/>
  <c r="G14" i="1"/>
  <c r="R14" i="1" s="1"/>
  <c r="G24" i="1"/>
  <c r="R24" i="1" s="1"/>
  <c r="S24" i="1" s="1"/>
  <c r="G21" i="1"/>
  <c r="R21" i="1" s="1"/>
  <c r="G16" i="1"/>
  <c r="R16" i="1" s="1"/>
  <c r="U16" i="1" s="1"/>
  <c r="G7" i="1"/>
  <c r="R7" i="1" s="1"/>
  <c r="G6" i="1"/>
  <c r="R6" i="1" s="1"/>
  <c r="S6" i="1" s="1"/>
  <c r="T84" i="1"/>
  <c r="T82" i="1"/>
  <c r="T79" i="1"/>
  <c r="T35" i="1"/>
  <c r="T34" i="1"/>
  <c r="T33" i="1"/>
  <c r="T32" i="1"/>
  <c r="T36" i="1"/>
  <c r="T31" i="1"/>
  <c r="T66" i="1"/>
  <c r="T30" i="1"/>
  <c r="T67" i="1"/>
  <c r="T78" i="1"/>
  <c r="T76" i="1"/>
  <c r="T85" i="1"/>
  <c r="T75" i="1"/>
  <c r="T74" i="1"/>
  <c r="T72" i="1"/>
  <c r="T83" i="1"/>
  <c r="T7" i="1"/>
  <c r="T6" i="1"/>
  <c r="T21" i="1"/>
  <c r="T97" i="1"/>
  <c r="T94" i="1"/>
  <c r="T77" i="1"/>
  <c r="T93" i="1"/>
  <c r="T14" i="1"/>
  <c r="T41" i="1"/>
  <c r="T55" i="1"/>
  <c r="T51" i="1"/>
  <c r="T47" i="1"/>
  <c r="T45" i="1"/>
  <c r="T59" i="1"/>
  <c r="T19" i="1"/>
  <c r="T92" i="1"/>
  <c r="T43" i="1"/>
  <c r="T49" i="1"/>
  <c r="T56" i="1"/>
  <c r="T17" i="1"/>
  <c r="T20" i="1"/>
  <c r="T8" i="1"/>
  <c r="T42" i="1"/>
  <c r="T46" i="1"/>
  <c r="T53" i="1"/>
  <c r="T44" i="1"/>
  <c r="T48" i="1"/>
  <c r="T61" i="1"/>
  <c r="T57" i="1"/>
  <c r="T58" i="1"/>
  <c r="T24" i="1"/>
  <c r="T10" i="1"/>
  <c r="T23" i="1"/>
  <c r="T12" i="1"/>
  <c r="T9" i="1"/>
  <c r="T22" i="1"/>
  <c r="T16" i="1"/>
  <c r="T50" i="1"/>
  <c r="T60" i="1"/>
  <c r="S72" i="1" l="1"/>
  <c r="S42" i="1"/>
  <c r="U42" i="1"/>
  <c r="S76" i="1"/>
  <c r="S75" i="1"/>
  <c r="U7" i="1"/>
  <c r="S7" i="1"/>
  <c r="U67" i="1"/>
  <c r="S67" i="1"/>
  <c r="S23" i="1"/>
  <c r="U23" i="1"/>
  <c r="U86" i="1"/>
  <c r="S41" i="1"/>
  <c r="U8" i="1"/>
  <c r="S8" i="1"/>
  <c r="S22" i="1"/>
  <c r="U22" i="1"/>
  <c r="S94" i="1"/>
  <c r="U94" i="1"/>
  <c r="S17" i="1"/>
  <c r="U17" i="1"/>
  <c r="U80" i="1"/>
  <c r="U82" i="1"/>
  <c r="S84" i="1"/>
  <c r="U83" i="1"/>
  <c r="S92" i="1"/>
  <c r="S91" i="1"/>
  <c r="U93" i="1"/>
  <c r="U95" i="1"/>
  <c r="S97" i="1"/>
  <c r="U77" i="1"/>
  <c r="S81" i="1"/>
  <c r="S79" i="1"/>
  <c r="U85" i="1"/>
  <c r="U78" i="1"/>
  <c r="S74" i="1"/>
  <c r="S73" i="1"/>
  <c r="S66" i="1"/>
  <c r="S44" i="1"/>
  <c r="S43" i="1"/>
  <c r="U43" i="1"/>
  <c r="U47" i="1"/>
  <c r="S47" i="1"/>
  <c r="U51" i="1"/>
  <c r="S51" i="1"/>
  <c r="U49" i="1"/>
  <c r="S49" i="1"/>
  <c r="S56" i="1"/>
  <c r="U56" i="1"/>
  <c r="S58" i="1"/>
  <c r="U58" i="1"/>
  <c r="U48" i="1"/>
  <c r="S48" i="1"/>
  <c r="S55" i="1"/>
  <c r="U55" i="1"/>
  <c r="S54" i="1"/>
  <c r="U54" i="1"/>
  <c r="U61" i="1"/>
  <c r="S61" i="1"/>
  <c r="S45" i="1"/>
  <c r="U45" i="1"/>
  <c r="S50" i="1"/>
  <c r="U50" i="1"/>
  <c r="U53" i="1"/>
  <c r="S53" i="1"/>
  <c r="U52" i="1"/>
  <c r="S52" i="1"/>
  <c r="S46" i="1"/>
  <c r="S59" i="1"/>
  <c r="S60" i="1"/>
  <c r="S57" i="1"/>
  <c r="S30" i="1"/>
  <c r="U30" i="1"/>
  <c r="U29" i="1"/>
  <c r="S31" i="1"/>
  <c r="U36" i="1"/>
  <c r="S33" i="1"/>
  <c r="U34" i="1"/>
  <c r="S34" i="1"/>
  <c r="U32" i="1"/>
  <c r="S32" i="1"/>
  <c r="S35" i="1"/>
  <c r="S19" i="1"/>
  <c r="U24" i="1"/>
  <c r="U12" i="1"/>
  <c r="S20" i="1"/>
  <c r="U6" i="1"/>
  <c r="S14" i="1"/>
  <c r="U14" i="1"/>
  <c r="U10" i="1"/>
  <c r="S10" i="1"/>
  <c r="S21" i="1"/>
  <c r="U21" i="1"/>
  <c r="S9" i="1"/>
  <c r="U9" i="1"/>
  <c r="S16" i="1"/>
</calcChain>
</file>

<file path=xl/sharedStrings.xml><?xml version="1.0" encoding="utf-8"?>
<sst xmlns="http://schemas.openxmlformats.org/spreadsheetml/2006/main" count="354" uniqueCount="108">
  <si>
    <t>Nr.</t>
  </si>
  <si>
    <t>Deelnemer</t>
  </si>
  <si>
    <t>TOTAAL</t>
  </si>
  <si>
    <t>STRAFP.</t>
  </si>
  <si>
    <t>TIJD</t>
  </si>
  <si>
    <t>Tijd</t>
  </si>
  <si>
    <t>Strafp.</t>
  </si>
  <si>
    <t>KLASS.</t>
  </si>
  <si>
    <t>Strafsec.</t>
  </si>
  <si>
    <t>Tot.tijd</t>
  </si>
  <si>
    <t>TIJD IN</t>
  </si>
  <si>
    <t>H 2</t>
  </si>
  <si>
    <t>H 3</t>
  </si>
  <si>
    <t>H 4</t>
  </si>
  <si>
    <t>H 5</t>
  </si>
  <si>
    <t>H 6</t>
  </si>
  <si>
    <t>H 2 - 6</t>
  </si>
  <si>
    <t>EXTRA PRIJS</t>
  </si>
  <si>
    <t>ENKELSPAN PAARD</t>
  </si>
  <si>
    <t>ENKELSPAN PONY</t>
  </si>
  <si>
    <t>H 1</t>
  </si>
  <si>
    <t>TWEESPAN TREKPAARD</t>
  </si>
  <si>
    <t>Rogier de Rijk</t>
  </si>
  <si>
    <t>Jaco Groenendijk</t>
  </si>
  <si>
    <t>Eddy van Hecke</t>
  </si>
  <si>
    <t>Danielle Weststrate</t>
  </si>
  <si>
    <t>Cor Westdijk</t>
  </si>
  <si>
    <t>Willeke Goudzwaard</t>
  </si>
  <si>
    <t>Andre Vink</t>
  </si>
  <si>
    <t>Bram Maranus</t>
  </si>
  <si>
    <t>Dyanne van Keulen</t>
  </si>
  <si>
    <t>Jolanda Verhulst</t>
  </si>
  <si>
    <t>Ada Steketee-Paauwe</t>
  </si>
  <si>
    <t>Erica Bogerman</t>
  </si>
  <si>
    <t>Stan de Rijk</t>
  </si>
  <si>
    <t>Lianne Bosselaar</t>
  </si>
  <si>
    <t>Sec</t>
  </si>
  <si>
    <t>ENKELSPAN TREKPAARD</t>
  </si>
  <si>
    <t>Chris Provoost</t>
  </si>
  <si>
    <t>David van de Voorde</t>
  </si>
  <si>
    <t>Anne Snoeij</t>
  </si>
  <si>
    <t>TWEESPAN PAARD</t>
  </si>
  <si>
    <t>Leo Lemsom</t>
  </si>
  <si>
    <t>Klaas Metske</t>
  </si>
  <si>
    <t>Karel de Wandel</t>
  </si>
  <si>
    <t>Tom Stokmans</t>
  </si>
  <si>
    <t>Jorco Jobse</t>
  </si>
  <si>
    <t>Joyce Blom</t>
  </si>
  <si>
    <t>Rianne Hanse</t>
  </si>
  <si>
    <t>Ko Brooijmans</t>
  </si>
  <si>
    <t>TWEESPAN PONY</t>
  </si>
  <si>
    <t>Linda Janssen</t>
  </si>
  <si>
    <t>Babs de Roon</t>
  </si>
  <si>
    <t>Peter van de Helm</t>
  </si>
  <si>
    <t>Agnes Reijnders</t>
  </si>
  <si>
    <t>Marjolein Brouw</t>
  </si>
  <si>
    <t>Jan-Leen Boot</t>
  </si>
  <si>
    <t>Leanne vd Berg</t>
  </si>
  <si>
    <t xml:space="preserve">H3 + H4  </t>
  </si>
  <si>
    <t xml:space="preserve">H3 + H4 </t>
  </si>
  <si>
    <t>Uitslag Menevenement 2013</t>
  </si>
  <si>
    <t>Diana Kenters</t>
  </si>
  <si>
    <t>Jan Kodde</t>
  </si>
  <si>
    <t xml:space="preserve">Marianne Wolters </t>
  </si>
  <si>
    <t>Yvette Bos</t>
  </si>
  <si>
    <t>Danielle Breederveld</t>
  </si>
  <si>
    <t>Lou Willemse</t>
  </si>
  <si>
    <t>Jan Marc Vonk</t>
  </si>
  <si>
    <t>Christiaan Provoost</t>
  </si>
  <si>
    <t xml:space="preserve">Lianne Blom </t>
  </si>
  <si>
    <t>Gert Vis van Heemst</t>
  </si>
  <si>
    <t>Erik Plaggenborg</t>
  </si>
  <si>
    <t>Sebastiaan Sturm</t>
  </si>
  <si>
    <t>Ilse vd Slikke</t>
  </si>
  <si>
    <t xml:space="preserve">Huib Kaan </t>
  </si>
  <si>
    <t>Denise vd Ierssel</t>
  </si>
  <si>
    <t>Simone van Thiel</t>
  </si>
  <si>
    <t>Ciska Jansen</t>
  </si>
  <si>
    <t>Iris Verreijt</t>
  </si>
  <si>
    <t>Lilian Hirdes</t>
  </si>
  <si>
    <t>Klaas van Erk</t>
  </si>
  <si>
    <t>Jan Maranus</t>
  </si>
  <si>
    <t>Willianne Metske</t>
  </si>
  <si>
    <t>Lothar Abele</t>
  </si>
  <si>
    <t>Nienke Veenendaal</t>
  </si>
  <si>
    <t>Richard Wanner</t>
  </si>
  <si>
    <t xml:space="preserve">Ron Brink </t>
  </si>
  <si>
    <t>Leen Ampt</t>
  </si>
  <si>
    <t>Marleen Klijs</t>
  </si>
  <si>
    <t xml:space="preserve">Danielle Werrens </t>
  </si>
  <si>
    <t>Levina Francke</t>
  </si>
  <si>
    <t>Ad Schout</t>
  </si>
  <si>
    <t>Hugo Bos</t>
  </si>
  <si>
    <t>Miranda Konings</t>
  </si>
  <si>
    <t>Diane de Ripainsel</t>
  </si>
  <si>
    <t>Sofie van Dyck</t>
  </si>
  <si>
    <t>VIERSPAN/TANDEM TREKPAARD</t>
  </si>
  <si>
    <t>Gregor Melsen</t>
  </si>
  <si>
    <t>Toon Brooijmans</t>
  </si>
  <si>
    <t>Marisca Vermaas</t>
  </si>
  <si>
    <t>Maaike Hoondert ®</t>
  </si>
  <si>
    <t>Maaike Hoondert (F)</t>
  </si>
  <si>
    <t>VIERSPAN PAARD/PONY</t>
  </si>
  <si>
    <t>Evelien Vogelaar EL 4</t>
  </si>
  <si>
    <t>Martin Loeve EL 6</t>
  </si>
  <si>
    <t>Melanie de Graaf EL 5 &amp; 6</t>
  </si>
  <si>
    <t>Johan vd Hoek EL2</t>
  </si>
  <si>
    <t>Piet Doorn EL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</si>
</sst>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b/>
      <sz val="7"/>
      <name val="Verdana"/>
      <family val="2"/>
    </font>
    <font>
      <sz val="7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wrapText="1"/>
    </xf>
    <xf numFmtId="0" fontId="2" fillId="2" borderId="2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164" fontId="2" fillId="2" borderId="21" xfId="0" applyNumberFormat="1" applyFon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22" xfId="0" applyNumberFormat="1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0" fontId="2" fillId="2" borderId="27" xfId="0" applyFont="1" applyFill="1" applyBorder="1" applyAlignment="1">
      <alignment horizontal="right"/>
    </xf>
    <xf numFmtId="0" fontId="2" fillId="2" borderId="28" xfId="0" applyFont="1" applyFill="1" applyBorder="1" applyAlignment="1">
      <alignment horizontal="right"/>
    </xf>
    <xf numFmtId="0" fontId="2" fillId="2" borderId="29" xfId="0" applyFont="1" applyFill="1" applyBorder="1" applyAlignment="1">
      <alignment horizontal="right"/>
    </xf>
    <xf numFmtId="0" fontId="2" fillId="2" borderId="30" xfId="0" applyFont="1" applyFill="1" applyBorder="1" applyAlignment="1">
      <alignment horizontal="right"/>
    </xf>
    <xf numFmtId="164" fontId="2" fillId="2" borderId="20" xfId="0" applyNumberFormat="1" applyFont="1" applyFill="1" applyBorder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31" xfId="0" applyFont="1" applyFill="1" applyBorder="1" applyAlignment="1">
      <alignment horizontal="left"/>
    </xf>
    <xf numFmtId="0" fontId="1" fillId="2" borderId="10" xfId="0" applyFont="1" applyFill="1" applyBorder="1"/>
    <xf numFmtId="0" fontId="1" fillId="2" borderId="13" xfId="0" applyFont="1" applyFill="1" applyBorder="1" applyAlignment="1">
      <alignment horizontal="left"/>
    </xf>
    <xf numFmtId="0" fontId="2" fillId="2" borderId="16" xfId="0" applyFont="1" applyFill="1" applyBorder="1" applyAlignment="1">
      <alignment wrapText="1"/>
    </xf>
    <xf numFmtId="0" fontId="2" fillId="2" borderId="23" xfId="0" applyFont="1" applyFill="1" applyBorder="1" applyAlignment="1">
      <alignment wrapText="1"/>
    </xf>
    <xf numFmtId="0" fontId="2" fillId="2" borderId="23" xfId="0" applyFont="1" applyFill="1" applyBorder="1"/>
    <xf numFmtId="0" fontId="1" fillId="2" borderId="5" xfId="0" applyFont="1" applyFill="1" applyBorder="1"/>
    <xf numFmtId="0" fontId="1" fillId="2" borderId="27" xfId="0" applyFont="1" applyFill="1" applyBorder="1" applyAlignment="1">
      <alignment horizontal="left"/>
    </xf>
    <xf numFmtId="0" fontId="1" fillId="2" borderId="11" xfId="0" applyFont="1" applyFill="1" applyBorder="1"/>
    <xf numFmtId="0" fontId="1" fillId="2" borderId="28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28" xfId="0" applyFont="1" applyFill="1" applyBorder="1" applyAlignment="1">
      <alignment horizontal="center"/>
    </xf>
    <xf numFmtId="164" fontId="2" fillId="2" borderId="25" xfId="0" applyNumberFormat="1" applyFont="1" applyFill="1" applyBorder="1" applyAlignment="1">
      <alignment horizontal="center"/>
    </xf>
    <xf numFmtId="0" fontId="3" fillId="0" borderId="0" xfId="0" applyFont="1" applyBorder="1"/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wrapText="1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wrapText="1"/>
    </xf>
    <xf numFmtId="0" fontId="2" fillId="0" borderId="23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>
      <alignment horizontal="center"/>
    </xf>
    <xf numFmtId="0" fontId="2" fillId="0" borderId="30" xfId="0" applyFont="1" applyFill="1" applyBorder="1" applyAlignment="1">
      <alignment horizontal="right"/>
    </xf>
    <xf numFmtId="164" fontId="2" fillId="0" borderId="20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1" xfId="0" applyFont="1" applyFill="1" applyBorder="1" applyAlignment="1">
      <alignment wrapText="1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0" fontId="2" fillId="0" borderId="28" xfId="0" applyFont="1" applyFill="1" applyBorder="1" applyAlignment="1">
      <alignment horizontal="right"/>
    </xf>
    <xf numFmtId="0" fontId="1" fillId="2" borderId="39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2" fillId="4" borderId="20" xfId="0" applyNumberFormat="1" applyFont="1" applyFill="1" applyBorder="1" applyAlignment="1">
      <alignment horizontal="center"/>
    </xf>
    <xf numFmtId="164" fontId="2" fillId="3" borderId="20" xfId="0" applyNumberFormat="1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164" fontId="2" fillId="4" borderId="6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center"/>
    </xf>
    <xf numFmtId="164" fontId="2" fillId="2" borderId="24" xfId="0" applyNumberFormat="1" applyFont="1" applyFill="1" applyBorder="1" applyAlignment="1">
      <alignment horizontal="center"/>
    </xf>
    <xf numFmtId="0" fontId="2" fillId="3" borderId="30" xfId="0" applyFont="1" applyFill="1" applyBorder="1" applyAlignment="1">
      <alignment horizontal="right"/>
    </xf>
    <xf numFmtId="0" fontId="1" fillId="2" borderId="37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wrapText="1"/>
    </xf>
    <xf numFmtId="0" fontId="2" fillId="3" borderId="0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164" fontId="2" fillId="3" borderId="21" xfId="0" applyNumberFormat="1" applyFon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22" xfId="0" applyNumberFormat="1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2" fillId="3" borderId="23" xfId="0" applyFont="1" applyFill="1" applyBorder="1" applyAlignment="1">
      <alignment wrapText="1"/>
    </xf>
    <xf numFmtId="0" fontId="2" fillId="3" borderId="15" xfId="0" applyFont="1" applyFill="1" applyBorder="1" applyAlignment="1">
      <alignment horizontal="center"/>
    </xf>
    <xf numFmtId="0" fontId="2" fillId="3" borderId="17" xfId="0" applyFont="1" applyFill="1" applyBorder="1" applyAlignment="1">
      <alignment wrapText="1"/>
    </xf>
    <xf numFmtId="0" fontId="2" fillId="3" borderId="29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164" fontId="2" fillId="3" borderId="15" xfId="0" applyNumberFormat="1" applyFont="1" applyFill="1" applyBorder="1" applyAlignment="1">
      <alignment horizontal="center"/>
    </xf>
    <xf numFmtId="164" fontId="2" fillId="3" borderId="16" xfId="0" applyNumberFormat="1" applyFont="1" applyFill="1" applyBorder="1" applyAlignment="1">
      <alignment horizontal="center"/>
    </xf>
    <xf numFmtId="164" fontId="2" fillId="3" borderId="17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2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31" xfId="0" applyNumberFormat="1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2" fillId="3" borderId="22" xfId="0" applyFont="1" applyFill="1" applyBorder="1"/>
    <xf numFmtId="164" fontId="2" fillId="3" borderId="25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right"/>
    </xf>
    <xf numFmtId="0" fontId="2" fillId="3" borderId="0" xfId="0" applyFont="1" applyFill="1" applyBorder="1" applyAlignment="1">
      <alignment wrapText="1"/>
    </xf>
    <xf numFmtId="164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2" fillId="2" borderId="0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82"/>
  <sheetViews>
    <sheetView showGridLines="0" tabSelected="1" zoomScale="130" zoomScaleNormal="130" workbookViewId="0">
      <selection activeCell="AD18" sqref="AD18"/>
    </sheetView>
  </sheetViews>
  <sheetFormatPr defaultRowHeight="9" x14ac:dyDescent="0.15"/>
  <cols>
    <col min="1" max="1" width="2.28515625" style="5" customWidth="1"/>
    <col min="2" max="2" width="3.7109375" style="5" customWidth="1"/>
    <col min="3" max="3" width="19.5703125" style="5" customWidth="1"/>
    <col min="4" max="4" width="20.7109375" style="7" hidden="1" customWidth="1"/>
    <col min="5" max="5" width="5" style="5" customWidth="1"/>
    <col min="6" max="6" width="7.28515625" style="5" customWidth="1"/>
    <col min="7" max="7" width="5.7109375" style="5" customWidth="1"/>
    <col min="8" max="8" width="5" style="5" customWidth="1"/>
    <col min="9" max="9" width="5.7109375" style="5" customWidth="1"/>
    <col min="10" max="10" width="4.5703125" style="5" customWidth="1"/>
    <col min="11" max="11" width="5.7109375" style="5" customWidth="1"/>
    <col min="12" max="12" width="4.7109375" style="5" customWidth="1"/>
    <col min="13" max="13" width="5.7109375" style="5" customWidth="1"/>
    <col min="14" max="14" width="4" style="5" customWidth="1"/>
    <col min="15" max="15" width="5.7109375" style="5" customWidth="1"/>
    <col min="16" max="16" width="4.140625" style="5" customWidth="1"/>
    <col min="17" max="17" width="5.7109375" style="5" customWidth="1"/>
    <col min="18" max="18" width="7.28515625" style="5" customWidth="1"/>
    <col min="19" max="19" width="8.140625" style="5" customWidth="1"/>
    <col min="20" max="20" width="9.28515625" style="5" customWidth="1"/>
    <col min="21" max="21" width="9.85546875" style="5" customWidth="1"/>
    <col min="22" max="22" width="6.85546875" style="3" customWidth="1"/>
    <col min="23" max="23" width="0.7109375" style="4" customWidth="1"/>
    <col min="24" max="24" width="11" style="6" customWidth="1"/>
    <col min="25" max="25" width="2.28515625" style="5" customWidth="1"/>
    <col min="26" max="16384" width="9.140625" style="5"/>
  </cols>
  <sheetData>
    <row r="1" spans="2:24" ht="12" customHeight="1" x14ac:dyDescent="0.2">
      <c r="B1" s="75" t="s">
        <v>60</v>
      </c>
    </row>
    <row r="2" spans="2:24" ht="12.75" customHeight="1" thickBot="1" x14ac:dyDescent="0.2">
      <c r="B2" s="1" t="s">
        <v>19</v>
      </c>
      <c r="C2" s="1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X2" s="3"/>
    </row>
    <row r="3" spans="2:24" x14ac:dyDescent="0.15">
      <c r="B3" s="8"/>
      <c r="C3" s="9"/>
      <c r="D3" s="10"/>
      <c r="E3" s="125" t="s">
        <v>20</v>
      </c>
      <c r="F3" s="127"/>
      <c r="G3" s="126"/>
      <c r="H3" s="123" t="s">
        <v>11</v>
      </c>
      <c r="I3" s="124"/>
      <c r="J3" s="125" t="s">
        <v>12</v>
      </c>
      <c r="K3" s="126"/>
      <c r="L3" s="123" t="s">
        <v>13</v>
      </c>
      <c r="M3" s="124"/>
      <c r="N3" s="125" t="s">
        <v>14</v>
      </c>
      <c r="O3" s="126"/>
      <c r="P3" s="123" t="s">
        <v>15</v>
      </c>
      <c r="Q3" s="124"/>
      <c r="R3" s="11" t="s">
        <v>2</v>
      </c>
      <c r="S3" s="12" t="s">
        <v>10</v>
      </c>
      <c r="T3" s="12" t="s">
        <v>3</v>
      </c>
      <c r="U3" s="13" t="s">
        <v>2</v>
      </c>
      <c r="V3" s="14" t="s">
        <v>2</v>
      </c>
      <c r="W3" s="54"/>
      <c r="X3" s="14" t="s">
        <v>17</v>
      </c>
    </row>
    <row r="4" spans="2:24" ht="10.5" customHeight="1" thickBot="1" x14ac:dyDescent="0.2">
      <c r="B4" s="15" t="s">
        <v>0</v>
      </c>
      <c r="C4" s="16" t="s">
        <v>1</v>
      </c>
      <c r="D4" s="17"/>
      <c r="E4" s="18" t="s">
        <v>36</v>
      </c>
      <c r="F4" s="19" t="s">
        <v>8</v>
      </c>
      <c r="G4" s="20" t="s">
        <v>9</v>
      </c>
      <c r="H4" s="21" t="s">
        <v>5</v>
      </c>
      <c r="I4" s="22" t="s">
        <v>6</v>
      </c>
      <c r="J4" s="18" t="s">
        <v>5</v>
      </c>
      <c r="K4" s="20" t="s">
        <v>6</v>
      </c>
      <c r="L4" s="21" t="s">
        <v>5</v>
      </c>
      <c r="M4" s="22" t="s">
        <v>6</v>
      </c>
      <c r="N4" s="18" t="s">
        <v>5</v>
      </c>
      <c r="O4" s="20" t="s">
        <v>6</v>
      </c>
      <c r="P4" s="21" t="s">
        <v>5</v>
      </c>
      <c r="Q4" s="22" t="s">
        <v>6</v>
      </c>
      <c r="R4" s="18" t="s">
        <v>4</v>
      </c>
      <c r="S4" s="19" t="s">
        <v>3</v>
      </c>
      <c r="T4" s="19" t="s">
        <v>16</v>
      </c>
      <c r="U4" s="20" t="s">
        <v>3</v>
      </c>
      <c r="V4" s="23" t="s">
        <v>7</v>
      </c>
      <c r="W4" s="55"/>
      <c r="X4" s="23" t="s">
        <v>58</v>
      </c>
    </row>
    <row r="5" spans="2:24" x14ac:dyDescent="0.15">
      <c r="B5" s="131">
        <v>69</v>
      </c>
      <c r="C5" s="132" t="s">
        <v>80</v>
      </c>
      <c r="D5" s="133"/>
      <c r="E5" s="131">
        <v>73</v>
      </c>
      <c r="F5" s="134"/>
      <c r="G5" s="135">
        <f t="shared" ref="G5:G24" si="0">E5+F5</f>
        <v>73</v>
      </c>
      <c r="H5" s="136">
        <v>48</v>
      </c>
      <c r="I5" s="137"/>
      <c r="J5" s="131">
        <v>63</v>
      </c>
      <c r="K5" s="138"/>
      <c r="L5" s="136">
        <v>43</v>
      </c>
      <c r="M5" s="137"/>
      <c r="N5" s="131">
        <v>36</v>
      </c>
      <c r="O5" s="138"/>
      <c r="P5" s="136">
        <v>37</v>
      </c>
      <c r="Q5" s="137"/>
      <c r="R5" s="139">
        <f t="shared" ref="R5:R24" si="1">SUM(G5+H5+J5+L5+N5+P5)</f>
        <v>300</v>
      </c>
      <c r="S5" s="140">
        <f t="shared" ref="S5:S24" si="2">R5*0.2</f>
        <v>60</v>
      </c>
      <c r="T5" s="140">
        <f t="shared" ref="T5:T24" si="3">I5+K5+M5+O5+Q5</f>
        <v>0</v>
      </c>
      <c r="U5" s="141">
        <f t="shared" ref="U5:U24" si="4">SUM(I5+K5+M5+O5+Q5)+R5*0.2</f>
        <v>60</v>
      </c>
      <c r="V5" s="142">
        <v>1</v>
      </c>
      <c r="W5" s="57"/>
      <c r="X5" s="112">
        <f>(J5+L5)*0.2+K5+M5</f>
        <v>21.200000000000003</v>
      </c>
    </row>
    <row r="6" spans="2:24" x14ac:dyDescent="0.15">
      <c r="B6" s="131">
        <v>59</v>
      </c>
      <c r="C6" s="132" t="s">
        <v>35</v>
      </c>
      <c r="D6" s="133"/>
      <c r="E6" s="131">
        <v>71</v>
      </c>
      <c r="F6" s="134"/>
      <c r="G6" s="135">
        <f t="shared" si="0"/>
        <v>71</v>
      </c>
      <c r="H6" s="136">
        <v>54</v>
      </c>
      <c r="I6" s="137"/>
      <c r="J6" s="131">
        <v>62</v>
      </c>
      <c r="K6" s="138"/>
      <c r="L6" s="136">
        <v>50</v>
      </c>
      <c r="M6" s="137"/>
      <c r="N6" s="131">
        <v>43</v>
      </c>
      <c r="O6" s="138"/>
      <c r="P6" s="136">
        <v>43</v>
      </c>
      <c r="Q6" s="137"/>
      <c r="R6" s="139">
        <f t="shared" si="1"/>
        <v>323</v>
      </c>
      <c r="S6" s="140">
        <f t="shared" si="2"/>
        <v>64.600000000000009</v>
      </c>
      <c r="T6" s="140">
        <f t="shared" si="3"/>
        <v>0</v>
      </c>
      <c r="U6" s="141">
        <f t="shared" si="4"/>
        <v>64.600000000000009</v>
      </c>
      <c r="V6" s="143">
        <v>2</v>
      </c>
      <c r="W6" s="57"/>
      <c r="X6" s="58">
        <f t="shared" ref="X6:X24" si="5">(J6+L6)*0.2+K6+M6</f>
        <v>22.400000000000002</v>
      </c>
    </row>
    <row r="7" spans="2:24" x14ac:dyDescent="0.15">
      <c r="B7" s="131">
        <v>30</v>
      </c>
      <c r="C7" s="132" t="s">
        <v>34</v>
      </c>
      <c r="D7" s="133"/>
      <c r="E7" s="131">
        <v>69</v>
      </c>
      <c r="F7" s="134"/>
      <c r="G7" s="135">
        <f t="shared" si="0"/>
        <v>69</v>
      </c>
      <c r="H7" s="136">
        <v>56</v>
      </c>
      <c r="I7" s="137"/>
      <c r="J7" s="131">
        <v>69</v>
      </c>
      <c r="K7" s="138"/>
      <c r="L7" s="136">
        <v>46</v>
      </c>
      <c r="M7" s="137"/>
      <c r="N7" s="131">
        <v>45</v>
      </c>
      <c r="O7" s="138"/>
      <c r="P7" s="136">
        <v>44</v>
      </c>
      <c r="Q7" s="137"/>
      <c r="R7" s="139">
        <f t="shared" si="1"/>
        <v>329</v>
      </c>
      <c r="S7" s="140">
        <f t="shared" si="2"/>
        <v>65.8</v>
      </c>
      <c r="T7" s="140">
        <f t="shared" si="3"/>
        <v>0</v>
      </c>
      <c r="U7" s="141">
        <f t="shared" si="4"/>
        <v>65.8</v>
      </c>
      <c r="V7" s="142">
        <v>3</v>
      </c>
      <c r="W7" s="122"/>
      <c r="X7" s="58">
        <f t="shared" si="5"/>
        <v>23</v>
      </c>
    </row>
    <row r="8" spans="2:24" x14ac:dyDescent="0.15">
      <c r="B8" s="131">
        <v>6</v>
      </c>
      <c r="C8" s="132" t="s">
        <v>101</v>
      </c>
      <c r="D8" s="133"/>
      <c r="E8" s="131">
        <v>82</v>
      </c>
      <c r="F8" s="134"/>
      <c r="G8" s="135">
        <f t="shared" si="0"/>
        <v>82</v>
      </c>
      <c r="H8" s="136">
        <v>53</v>
      </c>
      <c r="I8" s="137"/>
      <c r="J8" s="131">
        <v>61</v>
      </c>
      <c r="K8" s="138"/>
      <c r="L8" s="136">
        <v>47</v>
      </c>
      <c r="M8" s="137"/>
      <c r="N8" s="131">
        <v>45</v>
      </c>
      <c r="O8" s="138"/>
      <c r="P8" s="136">
        <v>45</v>
      </c>
      <c r="Q8" s="137"/>
      <c r="R8" s="139">
        <f t="shared" si="1"/>
        <v>333</v>
      </c>
      <c r="S8" s="140">
        <f t="shared" si="2"/>
        <v>66.600000000000009</v>
      </c>
      <c r="T8" s="140">
        <f t="shared" si="3"/>
        <v>0</v>
      </c>
      <c r="U8" s="141">
        <f t="shared" si="4"/>
        <v>66.600000000000009</v>
      </c>
      <c r="V8" s="143">
        <v>4</v>
      </c>
      <c r="W8" s="122"/>
      <c r="X8" s="58">
        <f t="shared" si="5"/>
        <v>21.6</v>
      </c>
    </row>
    <row r="9" spans="2:24" x14ac:dyDescent="0.15">
      <c r="B9" s="131">
        <v>71</v>
      </c>
      <c r="C9" s="132" t="s">
        <v>22</v>
      </c>
      <c r="D9" s="133"/>
      <c r="E9" s="131">
        <v>78</v>
      </c>
      <c r="F9" s="134"/>
      <c r="G9" s="135">
        <f t="shared" si="0"/>
        <v>78</v>
      </c>
      <c r="H9" s="136">
        <v>57</v>
      </c>
      <c r="I9" s="137"/>
      <c r="J9" s="131">
        <v>64</v>
      </c>
      <c r="K9" s="138"/>
      <c r="L9" s="136">
        <v>49</v>
      </c>
      <c r="M9" s="137"/>
      <c r="N9" s="131">
        <v>43</v>
      </c>
      <c r="O9" s="138"/>
      <c r="P9" s="136">
        <v>44</v>
      </c>
      <c r="Q9" s="137"/>
      <c r="R9" s="139">
        <f t="shared" si="1"/>
        <v>335</v>
      </c>
      <c r="S9" s="140">
        <f t="shared" si="2"/>
        <v>67</v>
      </c>
      <c r="T9" s="140">
        <f t="shared" si="3"/>
        <v>0</v>
      </c>
      <c r="U9" s="141">
        <f t="shared" si="4"/>
        <v>67</v>
      </c>
      <c r="V9" s="142">
        <v>5</v>
      </c>
      <c r="W9" s="122"/>
      <c r="X9" s="58">
        <f>(J9+L9)*0.2+K9+M9</f>
        <v>22.6</v>
      </c>
    </row>
    <row r="10" spans="2:24" x14ac:dyDescent="0.15">
      <c r="B10" s="131">
        <v>24</v>
      </c>
      <c r="C10" s="132" t="s">
        <v>77</v>
      </c>
      <c r="D10" s="133"/>
      <c r="E10" s="131">
        <v>70</v>
      </c>
      <c r="F10" s="134"/>
      <c r="G10" s="135">
        <f t="shared" si="0"/>
        <v>70</v>
      </c>
      <c r="H10" s="136">
        <v>58</v>
      </c>
      <c r="I10" s="137"/>
      <c r="J10" s="131">
        <v>65</v>
      </c>
      <c r="K10" s="138"/>
      <c r="L10" s="136">
        <v>47</v>
      </c>
      <c r="M10" s="137"/>
      <c r="N10" s="131">
        <v>44</v>
      </c>
      <c r="O10" s="138"/>
      <c r="P10" s="136">
        <v>51</v>
      </c>
      <c r="Q10" s="137"/>
      <c r="R10" s="139">
        <f t="shared" si="1"/>
        <v>335</v>
      </c>
      <c r="S10" s="140">
        <f t="shared" si="2"/>
        <v>67</v>
      </c>
      <c r="T10" s="140">
        <f t="shared" si="3"/>
        <v>0</v>
      </c>
      <c r="U10" s="141">
        <f t="shared" si="4"/>
        <v>67</v>
      </c>
      <c r="V10" s="143">
        <v>6</v>
      </c>
      <c r="W10" s="122"/>
      <c r="X10" s="58">
        <f t="shared" si="5"/>
        <v>22.400000000000002</v>
      </c>
    </row>
    <row r="11" spans="2:24" x14ac:dyDescent="0.15">
      <c r="B11" s="131">
        <v>27</v>
      </c>
      <c r="C11" s="132" t="s">
        <v>100</v>
      </c>
      <c r="D11" s="133"/>
      <c r="E11" s="131">
        <v>78</v>
      </c>
      <c r="F11" s="134"/>
      <c r="G11" s="135">
        <f t="shared" si="0"/>
        <v>78</v>
      </c>
      <c r="H11" s="136">
        <v>51</v>
      </c>
      <c r="I11" s="137"/>
      <c r="J11" s="131">
        <v>76</v>
      </c>
      <c r="K11" s="138"/>
      <c r="L11" s="136">
        <v>48</v>
      </c>
      <c r="M11" s="137"/>
      <c r="N11" s="131">
        <v>47</v>
      </c>
      <c r="O11" s="138"/>
      <c r="P11" s="136">
        <v>43</v>
      </c>
      <c r="Q11" s="137"/>
      <c r="R11" s="139">
        <f t="shared" si="1"/>
        <v>343</v>
      </c>
      <c r="S11" s="140">
        <f t="shared" si="2"/>
        <v>68.600000000000009</v>
      </c>
      <c r="T11" s="140">
        <f t="shared" si="3"/>
        <v>0</v>
      </c>
      <c r="U11" s="141">
        <f t="shared" si="4"/>
        <v>68.600000000000009</v>
      </c>
      <c r="V11" s="142">
        <v>7</v>
      </c>
      <c r="W11" s="122"/>
      <c r="X11" s="58">
        <f t="shared" si="5"/>
        <v>24.8</v>
      </c>
    </row>
    <row r="12" spans="2:24" x14ac:dyDescent="0.15">
      <c r="B12" s="82">
        <v>80</v>
      </c>
      <c r="C12" s="83" t="s">
        <v>74</v>
      </c>
      <c r="D12" s="95"/>
      <c r="E12" s="82">
        <v>82</v>
      </c>
      <c r="F12" s="84"/>
      <c r="G12" s="85">
        <f t="shared" si="0"/>
        <v>82</v>
      </c>
      <c r="H12" s="86">
        <v>54</v>
      </c>
      <c r="I12" s="87"/>
      <c r="J12" s="82">
        <v>65</v>
      </c>
      <c r="K12" s="88"/>
      <c r="L12" s="86">
        <v>51</v>
      </c>
      <c r="M12" s="87"/>
      <c r="N12" s="82">
        <v>46</v>
      </c>
      <c r="O12" s="88"/>
      <c r="P12" s="86">
        <v>52</v>
      </c>
      <c r="Q12" s="87"/>
      <c r="R12" s="89">
        <f t="shared" si="1"/>
        <v>350</v>
      </c>
      <c r="S12" s="90">
        <f t="shared" si="2"/>
        <v>70</v>
      </c>
      <c r="T12" s="90">
        <f t="shared" si="3"/>
        <v>0</v>
      </c>
      <c r="U12" s="91">
        <f t="shared" si="4"/>
        <v>70</v>
      </c>
      <c r="V12" s="34">
        <v>8</v>
      </c>
      <c r="W12" s="57"/>
      <c r="X12" s="58">
        <f t="shared" si="5"/>
        <v>23.200000000000003</v>
      </c>
    </row>
    <row r="13" spans="2:24" x14ac:dyDescent="0.15">
      <c r="B13" s="35">
        <v>28</v>
      </c>
      <c r="C13" s="36" t="s">
        <v>78</v>
      </c>
      <c r="D13" s="25"/>
      <c r="E13" s="35">
        <v>77</v>
      </c>
      <c r="F13" s="37"/>
      <c r="G13" s="28">
        <f t="shared" si="0"/>
        <v>77</v>
      </c>
      <c r="H13" s="39">
        <v>68</v>
      </c>
      <c r="I13" s="40"/>
      <c r="J13" s="35">
        <v>73</v>
      </c>
      <c r="K13" s="38"/>
      <c r="L13" s="39">
        <v>47</v>
      </c>
      <c r="M13" s="40"/>
      <c r="N13" s="35">
        <v>43</v>
      </c>
      <c r="O13" s="38"/>
      <c r="P13" s="39">
        <v>47</v>
      </c>
      <c r="Q13" s="40"/>
      <c r="R13" s="41">
        <f t="shared" si="1"/>
        <v>355</v>
      </c>
      <c r="S13" s="42">
        <f t="shared" si="2"/>
        <v>71</v>
      </c>
      <c r="T13" s="42">
        <f t="shared" si="3"/>
        <v>0</v>
      </c>
      <c r="U13" s="43">
        <f t="shared" si="4"/>
        <v>71</v>
      </c>
      <c r="V13" s="44">
        <v>9</v>
      </c>
      <c r="W13" s="57"/>
      <c r="X13" s="58">
        <f t="shared" si="5"/>
        <v>24</v>
      </c>
    </row>
    <row r="14" spans="2:24" x14ac:dyDescent="0.15">
      <c r="B14" s="35">
        <v>11</v>
      </c>
      <c r="C14" s="36" t="s">
        <v>33</v>
      </c>
      <c r="D14" s="25"/>
      <c r="E14" s="35">
        <v>75</v>
      </c>
      <c r="F14" s="37"/>
      <c r="G14" s="28">
        <f t="shared" si="0"/>
        <v>75</v>
      </c>
      <c r="H14" s="39">
        <v>58</v>
      </c>
      <c r="I14" s="40"/>
      <c r="J14" s="35">
        <v>66</v>
      </c>
      <c r="K14" s="38"/>
      <c r="L14" s="39">
        <v>57</v>
      </c>
      <c r="M14" s="40"/>
      <c r="N14" s="35">
        <v>51</v>
      </c>
      <c r="O14" s="38"/>
      <c r="P14" s="39">
        <v>55</v>
      </c>
      <c r="Q14" s="40"/>
      <c r="R14" s="41">
        <f t="shared" si="1"/>
        <v>362</v>
      </c>
      <c r="S14" s="42">
        <f t="shared" si="2"/>
        <v>72.400000000000006</v>
      </c>
      <c r="T14" s="42">
        <f t="shared" si="3"/>
        <v>0</v>
      </c>
      <c r="U14" s="43">
        <f t="shared" si="4"/>
        <v>72.400000000000006</v>
      </c>
      <c r="V14" s="34">
        <v>10</v>
      </c>
      <c r="W14" s="57"/>
      <c r="X14" s="58">
        <f t="shared" ref="X14" si="6">(J14+L14)*0.2+K14+M14</f>
        <v>24.6</v>
      </c>
    </row>
    <row r="15" spans="2:24" x14ac:dyDescent="0.15">
      <c r="B15" s="35">
        <v>22</v>
      </c>
      <c r="C15" s="36" t="s">
        <v>32</v>
      </c>
      <c r="D15" s="25"/>
      <c r="E15" s="35">
        <v>86</v>
      </c>
      <c r="F15" s="37"/>
      <c r="G15" s="28">
        <f t="shared" si="0"/>
        <v>86</v>
      </c>
      <c r="H15" s="39">
        <v>77</v>
      </c>
      <c r="I15" s="40"/>
      <c r="J15" s="35">
        <v>74</v>
      </c>
      <c r="K15" s="38"/>
      <c r="L15" s="39">
        <v>54</v>
      </c>
      <c r="M15" s="40"/>
      <c r="N15" s="35">
        <v>50</v>
      </c>
      <c r="O15" s="38"/>
      <c r="P15" s="39">
        <v>74</v>
      </c>
      <c r="Q15" s="40"/>
      <c r="R15" s="41">
        <f t="shared" si="1"/>
        <v>415</v>
      </c>
      <c r="S15" s="42">
        <f t="shared" si="2"/>
        <v>83</v>
      </c>
      <c r="T15" s="42">
        <f t="shared" si="3"/>
        <v>0</v>
      </c>
      <c r="U15" s="43">
        <f t="shared" si="4"/>
        <v>83</v>
      </c>
      <c r="V15" s="44">
        <v>11</v>
      </c>
      <c r="W15" s="57"/>
      <c r="X15" s="58">
        <f t="shared" si="5"/>
        <v>25.6</v>
      </c>
    </row>
    <row r="16" spans="2:24" x14ac:dyDescent="0.15">
      <c r="B16" s="35">
        <v>15</v>
      </c>
      <c r="C16" s="36" t="s">
        <v>75</v>
      </c>
      <c r="D16" s="25"/>
      <c r="E16" s="35">
        <v>113</v>
      </c>
      <c r="F16" s="37"/>
      <c r="G16" s="28">
        <f t="shared" si="0"/>
        <v>113</v>
      </c>
      <c r="H16" s="39">
        <v>62</v>
      </c>
      <c r="I16" s="40"/>
      <c r="J16" s="35">
        <v>75</v>
      </c>
      <c r="K16" s="38"/>
      <c r="L16" s="39">
        <v>58</v>
      </c>
      <c r="M16" s="40"/>
      <c r="N16" s="35">
        <v>53</v>
      </c>
      <c r="O16" s="38"/>
      <c r="P16" s="39">
        <v>63</v>
      </c>
      <c r="Q16" s="40"/>
      <c r="R16" s="41">
        <f t="shared" si="1"/>
        <v>424</v>
      </c>
      <c r="S16" s="42">
        <f t="shared" si="2"/>
        <v>84.800000000000011</v>
      </c>
      <c r="T16" s="42">
        <f t="shared" si="3"/>
        <v>0</v>
      </c>
      <c r="U16" s="43">
        <f t="shared" si="4"/>
        <v>84.800000000000011</v>
      </c>
      <c r="V16" s="34">
        <v>12</v>
      </c>
      <c r="W16" s="57"/>
      <c r="X16" s="58">
        <f t="shared" si="5"/>
        <v>26.6</v>
      </c>
    </row>
    <row r="17" spans="2:24" x14ac:dyDescent="0.15">
      <c r="B17" s="35">
        <v>26</v>
      </c>
      <c r="C17" s="36" t="s">
        <v>30</v>
      </c>
      <c r="D17" s="25"/>
      <c r="E17" s="35">
        <v>91</v>
      </c>
      <c r="F17" s="37"/>
      <c r="G17" s="28">
        <f t="shared" si="0"/>
        <v>91</v>
      </c>
      <c r="H17" s="39">
        <v>88</v>
      </c>
      <c r="I17" s="40"/>
      <c r="J17" s="35">
        <v>76</v>
      </c>
      <c r="K17" s="38"/>
      <c r="L17" s="39">
        <v>66</v>
      </c>
      <c r="M17" s="40"/>
      <c r="N17" s="35">
        <v>51</v>
      </c>
      <c r="O17" s="38"/>
      <c r="P17" s="39">
        <v>65</v>
      </c>
      <c r="Q17" s="40"/>
      <c r="R17" s="41">
        <f t="shared" si="1"/>
        <v>437</v>
      </c>
      <c r="S17" s="42">
        <f t="shared" si="2"/>
        <v>87.4</v>
      </c>
      <c r="T17" s="42">
        <f t="shared" si="3"/>
        <v>0</v>
      </c>
      <c r="U17" s="43">
        <f t="shared" si="4"/>
        <v>87.4</v>
      </c>
      <c r="V17" s="44">
        <v>13</v>
      </c>
      <c r="W17" s="57"/>
      <c r="X17" s="58">
        <f t="shared" si="5"/>
        <v>28.400000000000002</v>
      </c>
    </row>
    <row r="18" spans="2:24" ht="9.75" customHeight="1" x14ac:dyDescent="0.15">
      <c r="B18" s="35">
        <v>70</v>
      </c>
      <c r="C18" s="36" t="s">
        <v>81</v>
      </c>
      <c r="D18" s="25"/>
      <c r="E18" s="35">
        <v>106</v>
      </c>
      <c r="F18" s="37">
        <v>10</v>
      </c>
      <c r="G18" s="28">
        <f t="shared" si="0"/>
        <v>116</v>
      </c>
      <c r="H18" s="39">
        <v>68</v>
      </c>
      <c r="I18" s="40"/>
      <c r="J18" s="35">
        <v>72</v>
      </c>
      <c r="K18" s="38"/>
      <c r="L18" s="39">
        <v>58</v>
      </c>
      <c r="M18" s="40"/>
      <c r="N18" s="35">
        <v>63</v>
      </c>
      <c r="O18" s="38"/>
      <c r="P18" s="39">
        <v>63</v>
      </c>
      <c r="Q18" s="40"/>
      <c r="R18" s="41">
        <f t="shared" si="1"/>
        <v>440</v>
      </c>
      <c r="S18" s="42">
        <f t="shared" si="2"/>
        <v>88</v>
      </c>
      <c r="T18" s="42">
        <f t="shared" si="3"/>
        <v>0</v>
      </c>
      <c r="U18" s="43">
        <f t="shared" si="4"/>
        <v>88</v>
      </c>
      <c r="V18" s="34">
        <v>14</v>
      </c>
      <c r="W18" s="57"/>
      <c r="X18" s="58">
        <f t="shared" ref="X18:X19" si="7">(J18+L18)*0.2+K18+M18</f>
        <v>26</v>
      </c>
    </row>
    <row r="19" spans="2:24" x14ac:dyDescent="0.15">
      <c r="B19" s="35">
        <v>29</v>
      </c>
      <c r="C19" s="36" t="s">
        <v>79</v>
      </c>
      <c r="D19" s="25"/>
      <c r="E19" s="35">
        <v>97</v>
      </c>
      <c r="F19" s="37"/>
      <c r="G19" s="28">
        <f t="shared" si="0"/>
        <v>97</v>
      </c>
      <c r="H19" s="39">
        <v>74</v>
      </c>
      <c r="I19" s="40"/>
      <c r="J19" s="35">
        <v>91</v>
      </c>
      <c r="K19" s="38"/>
      <c r="L19" s="39">
        <v>61</v>
      </c>
      <c r="M19" s="40"/>
      <c r="N19" s="35">
        <v>65</v>
      </c>
      <c r="O19" s="38"/>
      <c r="P19" s="39">
        <v>69</v>
      </c>
      <c r="Q19" s="40"/>
      <c r="R19" s="41">
        <f t="shared" si="1"/>
        <v>457</v>
      </c>
      <c r="S19" s="42">
        <f t="shared" si="2"/>
        <v>91.4</v>
      </c>
      <c r="T19" s="42">
        <f t="shared" si="3"/>
        <v>0</v>
      </c>
      <c r="U19" s="43">
        <f t="shared" si="4"/>
        <v>91.4</v>
      </c>
      <c r="V19" s="44">
        <v>15</v>
      </c>
      <c r="W19" s="57"/>
      <c r="X19" s="58">
        <f t="shared" si="7"/>
        <v>30.400000000000002</v>
      </c>
    </row>
    <row r="20" spans="2:24" ht="9.75" customHeight="1" x14ac:dyDescent="0.15">
      <c r="B20" s="35">
        <v>3</v>
      </c>
      <c r="C20" s="36" t="s">
        <v>27</v>
      </c>
      <c r="D20" s="25"/>
      <c r="E20" s="35">
        <v>95</v>
      </c>
      <c r="F20" s="37"/>
      <c r="G20" s="28">
        <f t="shared" si="0"/>
        <v>95</v>
      </c>
      <c r="H20" s="39">
        <v>67</v>
      </c>
      <c r="I20" s="40"/>
      <c r="J20" s="35">
        <v>101</v>
      </c>
      <c r="K20" s="38"/>
      <c r="L20" s="39">
        <v>98</v>
      </c>
      <c r="M20" s="40"/>
      <c r="N20" s="35">
        <v>50</v>
      </c>
      <c r="O20" s="38"/>
      <c r="P20" s="39">
        <v>53</v>
      </c>
      <c r="Q20" s="40"/>
      <c r="R20" s="41">
        <f t="shared" si="1"/>
        <v>464</v>
      </c>
      <c r="S20" s="42">
        <f t="shared" si="2"/>
        <v>92.800000000000011</v>
      </c>
      <c r="T20" s="42">
        <f t="shared" si="3"/>
        <v>0</v>
      </c>
      <c r="U20" s="43">
        <f t="shared" si="4"/>
        <v>92.800000000000011</v>
      </c>
      <c r="V20" s="34">
        <v>16</v>
      </c>
      <c r="W20" s="57"/>
      <c r="X20" s="58">
        <f t="shared" si="5"/>
        <v>39.800000000000004</v>
      </c>
    </row>
    <row r="21" spans="2:24" ht="9.75" customHeight="1" x14ac:dyDescent="0.15">
      <c r="B21" s="35">
        <v>5</v>
      </c>
      <c r="C21" s="36" t="s">
        <v>57</v>
      </c>
      <c r="D21" s="25"/>
      <c r="E21" s="35">
        <v>88</v>
      </c>
      <c r="F21" s="37">
        <v>5</v>
      </c>
      <c r="G21" s="28">
        <f t="shared" si="0"/>
        <v>93</v>
      </c>
      <c r="H21" s="39">
        <v>61</v>
      </c>
      <c r="I21" s="40"/>
      <c r="J21" s="35">
        <v>134</v>
      </c>
      <c r="K21" s="38"/>
      <c r="L21" s="39">
        <v>59</v>
      </c>
      <c r="M21" s="40"/>
      <c r="N21" s="35">
        <v>68</v>
      </c>
      <c r="O21" s="38"/>
      <c r="P21" s="39">
        <v>60</v>
      </c>
      <c r="Q21" s="40"/>
      <c r="R21" s="41">
        <f t="shared" si="1"/>
        <v>475</v>
      </c>
      <c r="S21" s="42">
        <f t="shared" si="2"/>
        <v>95</v>
      </c>
      <c r="T21" s="42">
        <f t="shared" si="3"/>
        <v>0</v>
      </c>
      <c r="U21" s="43">
        <f t="shared" si="4"/>
        <v>95</v>
      </c>
      <c r="V21" s="44">
        <v>17</v>
      </c>
      <c r="W21" s="57"/>
      <c r="X21" s="58">
        <f t="shared" ref="X21:X22" si="8">(J21+L21)*0.2+K21+M21</f>
        <v>38.6</v>
      </c>
    </row>
    <row r="22" spans="2:24" x14ac:dyDescent="0.15">
      <c r="B22" s="35">
        <v>21</v>
      </c>
      <c r="C22" s="36" t="s">
        <v>76</v>
      </c>
      <c r="D22" s="25"/>
      <c r="E22" s="35">
        <v>96</v>
      </c>
      <c r="F22" s="37"/>
      <c r="G22" s="28">
        <f t="shared" si="0"/>
        <v>96</v>
      </c>
      <c r="H22" s="39">
        <v>89</v>
      </c>
      <c r="I22" s="40"/>
      <c r="J22" s="35">
        <v>100</v>
      </c>
      <c r="K22" s="38">
        <v>10</v>
      </c>
      <c r="L22" s="39">
        <v>67</v>
      </c>
      <c r="M22" s="40"/>
      <c r="N22" s="35">
        <v>76</v>
      </c>
      <c r="O22" s="38"/>
      <c r="P22" s="39">
        <v>77</v>
      </c>
      <c r="Q22" s="40"/>
      <c r="R22" s="41">
        <f t="shared" si="1"/>
        <v>505</v>
      </c>
      <c r="S22" s="42">
        <f t="shared" si="2"/>
        <v>101</v>
      </c>
      <c r="T22" s="42">
        <f t="shared" si="3"/>
        <v>10</v>
      </c>
      <c r="U22" s="43">
        <f t="shared" si="4"/>
        <v>111</v>
      </c>
      <c r="V22" s="34">
        <v>18</v>
      </c>
      <c r="W22" s="57"/>
      <c r="X22" s="58">
        <f t="shared" si="8"/>
        <v>43.4</v>
      </c>
    </row>
    <row r="23" spans="2:24" x14ac:dyDescent="0.15">
      <c r="B23" s="35">
        <v>4</v>
      </c>
      <c r="C23" s="36" t="s">
        <v>103</v>
      </c>
      <c r="D23" s="25"/>
      <c r="E23" s="35">
        <v>93</v>
      </c>
      <c r="F23" s="37"/>
      <c r="G23" s="28">
        <f t="shared" si="0"/>
        <v>93</v>
      </c>
      <c r="H23" s="39">
        <v>300</v>
      </c>
      <c r="I23" s="40">
        <v>0</v>
      </c>
      <c r="J23" s="35">
        <v>100</v>
      </c>
      <c r="K23" s="38"/>
      <c r="L23" s="39">
        <v>71</v>
      </c>
      <c r="M23" s="40"/>
      <c r="N23" s="35">
        <v>80</v>
      </c>
      <c r="O23" s="38"/>
      <c r="P23" s="39">
        <v>70</v>
      </c>
      <c r="Q23" s="40"/>
      <c r="R23" s="41">
        <f t="shared" si="1"/>
        <v>714</v>
      </c>
      <c r="S23" s="42">
        <f t="shared" si="2"/>
        <v>142.80000000000001</v>
      </c>
      <c r="T23" s="42">
        <f t="shared" si="3"/>
        <v>0</v>
      </c>
      <c r="U23" s="43">
        <f t="shared" si="4"/>
        <v>142.80000000000001</v>
      </c>
      <c r="V23" s="44">
        <v>19</v>
      </c>
      <c r="W23" s="92"/>
      <c r="X23" s="93">
        <f t="shared" si="5"/>
        <v>34.200000000000003</v>
      </c>
    </row>
    <row r="24" spans="2:24" ht="9.75" thickBot="1" x14ac:dyDescent="0.2">
      <c r="B24" s="96">
        <v>20</v>
      </c>
      <c r="C24" s="97" t="s">
        <v>105</v>
      </c>
      <c r="D24" s="98"/>
      <c r="E24" s="96">
        <v>114</v>
      </c>
      <c r="F24" s="99"/>
      <c r="G24" s="100">
        <f t="shared" si="0"/>
        <v>114</v>
      </c>
      <c r="H24" s="101">
        <v>76</v>
      </c>
      <c r="I24" s="102"/>
      <c r="J24" s="96">
        <v>70</v>
      </c>
      <c r="K24" s="103"/>
      <c r="L24" s="101">
        <v>52</v>
      </c>
      <c r="M24" s="102"/>
      <c r="N24" s="96">
        <v>300</v>
      </c>
      <c r="O24" s="103"/>
      <c r="P24" s="101">
        <v>300</v>
      </c>
      <c r="Q24" s="102"/>
      <c r="R24" s="104">
        <f t="shared" si="1"/>
        <v>912</v>
      </c>
      <c r="S24" s="105">
        <f t="shared" si="2"/>
        <v>182.4</v>
      </c>
      <c r="T24" s="105">
        <f t="shared" si="3"/>
        <v>0</v>
      </c>
      <c r="U24" s="106">
        <f t="shared" si="4"/>
        <v>182.4</v>
      </c>
      <c r="V24" s="34">
        <v>20</v>
      </c>
      <c r="W24" s="107"/>
      <c r="X24" s="93">
        <f t="shared" si="5"/>
        <v>24.400000000000002</v>
      </c>
    </row>
    <row r="25" spans="2:24" x14ac:dyDescent="0.15">
      <c r="B25" s="95"/>
      <c r="C25" s="171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20"/>
      <c r="S25" s="120"/>
      <c r="T25" s="120"/>
      <c r="U25" s="120"/>
      <c r="V25" s="118"/>
      <c r="W25" s="119"/>
      <c r="X25" s="120"/>
    </row>
    <row r="26" spans="2:24" ht="9.75" thickBot="1" x14ac:dyDescent="0.2">
      <c r="B26" s="1" t="s">
        <v>50</v>
      </c>
      <c r="C26" s="1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X26" s="3"/>
    </row>
    <row r="27" spans="2:24" ht="13.5" customHeight="1" x14ac:dyDescent="0.15">
      <c r="B27" s="59"/>
      <c r="C27" s="60"/>
      <c r="D27" s="61"/>
      <c r="E27" s="128" t="s">
        <v>20</v>
      </c>
      <c r="F27" s="129"/>
      <c r="G27" s="130"/>
      <c r="H27" s="123" t="s">
        <v>11</v>
      </c>
      <c r="I27" s="124"/>
      <c r="J27" s="125" t="s">
        <v>12</v>
      </c>
      <c r="K27" s="126"/>
      <c r="L27" s="123" t="s">
        <v>13</v>
      </c>
      <c r="M27" s="124"/>
      <c r="N27" s="125" t="s">
        <v>14</v>
      </c>
      <c r="O27" s="126"/>
      <c r="P27" s="123" t="s">
        <v>15</v>
      </c>
      <c r="Q27" s="124"/>
      <c r="R27" s="11" t="s">
        <v>2</v>
      </c>
      <c r="S27" s="12" t="s">
        <v>10</v>
      </c>
      <c r="T27" s="12" t="s">
        <v>3</v>
      </c>
      <c r="U27" s="13" t="s">
        <v>2</v>
      </c>
      <c r="V27" s="14" t="s">
        <v>2</v>
      </c>
      <c r="W27" s="54"/>
      <c r="X27" s="14" t="s">
        <v>17</v>
      </c>
    </row>
    <row r="28" spans="2:24" ht="12.75" customHeight="1" thickBot="1" x14ac:dyDescent="0.2">
      <c r="B28" s="18" t="s">
        <v>0</v>
      </c>
      <c r="C28" s="62" t="s">
        <v>1</v>
      </c>
      <c r="D28" s="63"/>
      <c r="E28" s="18" t="s">
        <v>5</v>
      </c>
      <c r="F28" s="19" t="s">
        <v>8</v>
      </c>
      <c r="G28" s="20" t="s">
        <v>9</v>
      </c>
      <c r="H28" s="21" t="s">
        <v>5</v>
      </c>
      <c r="I28" s="22" t="s">
        <v>6</v>
      </c>
      <c r="J28" s="18" t="s">
        <v>5</v>
      </c>
      <c r="K28" s="20" t="s">
        <v>6</v>
      </c>
      <c r="L28" s="21" t="s">
        <v>5</v>
      </c>
      <c r="M28" s="22" t="s">
        <v>6</v>
      </c>
      <c r="N28" s="18" t="s">
        <v>5</v>
      </c>
      <c r="O28" s="20" t="s">
        <v>6</v>
      </c>
      <c r="P28" s="21" t="s">
        <v>5</v>
      </c>
      <c r="Q28" s="22" t="s">
        <v>6</v>
      </c>
      <c r="R28" s="18" t="s">
        <v>4</v>
      </c>
      <c r="S28" s="19" t="s">
        <v>3</v>
      </c>
      <c r="T28" s="19" t="s">
        <v>16</v>
      </c>
      <c r="U28" s="20" t="s">
        <v>3</v>
      </c>
      <c r="V28" s="23" t="s">
        <v>7</v>
      </c>
      <c r="W28" s="55"/>
      <c r="X28" s="23" t="s">
        <v>59</v>
      </c>
    </row>
    <row r="29" spans="2:24" x14ac:dyDescent="0.15">
      <c r="B29" s="131">
        <v>53</v>
      </c>
      <c r="C29" s="144" t="s">
        <v>56</v>
      </c>
      <c r="D29" s="137"/>
      <c r="E29" s="131">
        <v>66</v>
      </c>
      <c r="F29" s="134">
        <v>5</v>
      </c>
      <c r="G29" s="135">
        <f t="shared" ref="G29:G36" si="9">E29+F29</f>
        <v>71</v>
      </c>
      <c r="H29" s="136">
        <v>53</v>
      </c>
      <c r="I29" s="137"/>
      <c r="J29" s="131">
        <v>58</v>
      </c>
      <c r="K29" s="138"/>
      <c r="L29" s="136">
        <v>43</v>
      </c>
      <c r="M29" s="137"/>
      <c r="N29" s="131">
        <v>39</v>
      </c>
      <c r="O29" s="138"/>
      <c r="P29" s="136">
        <v>45</v>
      </c>
      <c r="Q29" s="137"/>
      <c r="R29" s="139">
        <f>SUM(G29+H29+J29+L29+N29+P29)</f>
        <v>309</v>
      </c>
      <c r="S29" s="140">
        <f t="shared" ref="S29:S36" si="10">R29*0.2</f>
        <v>61.800000000000004</v>
      </c>
      <c r="T29" s="140">
        <f t="shared" ref="T29:T36" si="11">I29+K29+M29+O29+Q29</f>
        <v>0</v>
      </c>
      <c r="U29" s="141">
        <f t="shared" ref="U29:U36" si="12">SUM(I29+K29+M29+O29+Q29)+R29*0.2</f>
        <v>61.800000000000004</v>
      </c>
      <c r="V29" s="142">
        <v>1</v>
      </c>
      <c r="W29" s="57"/>
      <c r="X29" s="112">
        <f t="shared" ref="X29:X36" si="13">(J29+L29)*0.2+K29+M29</f>
        <v>20.200000000000003</v>
      </c>
    </row>
    <row r="30" spans="2:24" x14ac:dyDescent="0.15">
      <c r="B30" s="131">
        <v>31</v>
      </c>
      <c r="C30" s="144" t="s">
        <v>44</v>
      </c>
      <c r="D30" s="137"/>
      <c r="E30" s="131">
        <v>78</v>
      </c>
      <c r="F30" s="134"/>
      <c r="G30" s="135">
        <f t="shared" si="9"/>
        <v>78</v>
      </c>
      <c r="H30" s="136">
        <v>52</v>
      </c>
      <c r="I30" s="137"/>
      <c r="J30" s="131">
        <v>61</v>
      </c>
      <c r="K30" s="138"/>
      <c r="L30" s="136">
        <v>47</v>
      </c>
      <c r="M30" s="137"/>
      <c r="N30" s="131">
        <v>42</v>
      </c>
      <c r="O30" s="138"/>
      <c r="P30" s="136">
        <v>43</v>
      </c>
      <c r="Q30" s="137"/>
      <c r="R30" s="139">
        <f>SUM(G30+H30+J30+L30+N30+P30)</f>
        <v>323</v>
      </c>
      <c r="S30" s="140">
        <f t="shared" si="10"/>
        <v>64.600000000000009</v>
      </c>
      <c r="T30" s="140">
        <f t="shared" si="11"/>
        <v>0</v>
      </c>
      <c r="U30" s="141">
        <f t="shared" si="12"/>
        <v>64.600000000000009</v>
      </c>
      <c r="V30" s="143">
        <v>2</v>
      </c>
      <c r="W30" s="57"/>
      <c r="X30" s="58">
        <f t="shared" si="13"/>
        <v>21.6</v>
      </c>
    </row>
    <row r="31" spans="2:24" x14ac:dyDescent="0.15">
      <c r="B31" s="131">
        <v>65</v>
      </c>
      <c r="C31" s="144" t="s">
        <v>51</v>
      </c>
      <c r="D31" s="137"/>
      <c r="E31" s="131">
        <v>75</v>
      </c>
      <c r="F31" s="134"/>
      <c r="G31" s="135">
        <f t="shared" si="9"/>
        <v>75</v>
      </c>
      <c r="H31" s="136">
        <v>53</v>
      </c>
      <c r="I31" s="137"/>
      <c r="J31" s="131">
        <v>64</v>
      </c>
      <c r="K31" s="138"/>
      <c r="L31" s="136">
        <v>46</v>
      </c>
      <c r="M31" s="137"/>
      <c r="N31" s="131">
        <v>44</v>
      </c>
      <c r="O31" s="138"/>
      <c r="P31" s="136">
        <v>46</v>
      </c>
      <c r="Q31" s="137"/>
      <c r="R31" s="139">
        <f>SUM(G31+H31+J31+L31+N31+P31)</f>
        <v>328</v>
      </c>
      <c r="S31" s="140">
        <f t="shared" si="10"/>
        <v>65.600000000000009</v>
      </c>
      <c r="T31" s="140">
        <f t="shared" si="11"/>
        <v>0</v>
      </c>
      <c r="U31" s="141">
        <f t="shared" si="12"/>
        <v>65.600000000000009</v>
      </c>
      <c r="V31" s="142">
        <v>3</v>
      </c>
      <c r="W31" s="57"/>
      <c r="X31" s="58">
        <f t="shared" si="13"/>
        <v>22</v>
      </c>
    </row>
    <row r="32" spans="2:24" x14ac:dyDescent="0.15">
      <c r="B32" s="131">
        <v>41</v>
      </c>
      <c r="C32" s="144" t="s">
        <v>99</v>
      </c>
      <c r="D32" s="137"/>
      <c r="E32" s="131">
        <v>90</v>
      </c>
      <c r="F32" s="134"/>
      <c r="G32" s="135">
        <f t="shared" si="9"/>
        <v>90</v>
      </c>
      <c r="H32" s="136">
        <v>64</v>
      </c>
      <c r="I32" s="137"/>
      <c r="J32" s="131">
        <v>73</v>
      </c>
      <c r="K32" s="138"/>
      <c r="L32" s="136">
        <v>54</v>
      </c>
      <c r="M32" s="137"/>
      <c r="N32" s="131">
        <v>49</v>
      </c>
      <c r="O32" s="138"/>
      <c r="P32" s="136">
        <v>52</v>
      </c>
      <c r="Q32" s="137"/>
      <c r="R32" s="139">
        <f>SUM(G32+H32+J32+L32+N32+P32)</f>
        <v>382</v>
      </c>
      <c r="S32" s="140">
        <f t="shared" si="10"/>
        <v>76.400000000000006</v>
      </c>
      <c r="T32" s="140">
        <f t="shared" si="11"/>
        <v>0</v>
      </c>
      <c r="U32" s="141">
        <f t="shared" si="12"/>
        <v>76.400000000000006</v>
      </c>
      <c r="V32" s="143">
        <v>4</v>
      </c>
      <c r="W32" s="57"/>
      <c r="X32" s="58">
        <f t="shared" si="13"/>
        <v>25.400000000000002</v>
      </c>
    </row>
    <row r="33" spans="2:24" x14ac:dyDescent="0.15">
      <c r="B33" s="131">
        <v>34</v>
      </c>
      <c r="C33" s="144" t="s">
        <v>25</v>
      </c>
      <c r="D33" s="137"/>
      <c r="E33" s="131">
        <v>80</v>
      </c>
      <c r="F33" s="134"/>
      <c r="G33" s="135">
        <f t="shared" si="9"/>
        <v>80</v>
      </c>
      <c r="H33" s="136">
        <v>68</v>
      </c>
      <c r="I33" s="137"/>
      <c r="J33" s="131">
        <v>82</v>
      </c>
      <c r="K33" s="138"/>
      <c r="L33" s="136">
        <v>56</v>
      </c>
      <c r="M33" s="137"/>
      <c r="N33" s="131">
        <v>52</v>
      </c>
      <c r="O33" s="138"/>
      <c r="P33" s="136">
        <v>56</v>
      </c>
      <c r="Q33" s="137"/>
      <c r="R33" s="139">
        <f>SUM(G33+H33+J33+L33+N33+P33)</f>
        <v>394</v>
      </c>
      <c r="S33" s="140">
        <f t="shared" si="10"/>
        <v>78.800000000000011</v>
      </c>
      <c r="T33" s="140">
        <f t="shared" si="11"/>
        <v>0</v>
      </c>
      <c r="U33" s="141">
        <f t="shared" si="12"/>
        <v>78.800000000000011</v>
      </c>
      <c r="V33" s="142">
        <v>5</v>
      </c>
      <c r="W33" s="57"/>
      <c r="X33" s="58">
        <f t="shared" si="13"/>
        <v>27.6</v>
      </c>
    </row>
    <row r="34" spans="2:24" x14ac:dyDescent="0.15">
      <c r="B34" s="35">
        <v>16</v>
      </c>
      <c r="C34" s="65" t="s">
        <v>52</v>
      </c>
      <c r="D34" s="40"/>
      <c r="E34" s="35">
        <v>82</v>
      </c>
      <c r="F34" s="37">
        <v>10</v>
      </c>
      <c r="G34" s="28">
        <f t="shared" si="9"/>
        <v>92</v>
      </c>
      <c r="H34" s="39">
        <v>68</v>
      </c>
      <c r="I34" s="40"/>
      <c r="J34" s="35">
        <v>79</v>
      </c>
      <c r="K34" s="38"/>
      <c r="L34" s="39">
        <v>60</v>
      </c>
      <c r="M34" s="40"/>
      <c r="N34" s="35">
        <v>56</v>
      </c>
      <c r="O34" s="38"/>
      <c r="P34" s="39">
        <v>61</v>
      </c>
      <c r="Q34" s="40"/>
      <c r="R34" s="41">
        <f>SUM(G34+H34+J34+L34+N34+P34)</f>
        <v>416</v>
      </c>
      <c r="S34" s="42">
        <f t="shared" si="10"/>
        <v>83.2</v>
      </c>
      <c r="T34" s="42">
        <f t="shared" si="11"/>
        <v>0</v>
      </c>
      <c r="U34" s="43">
        <f t="shared" si="12"/>
        <v>83.2</v>
      </c>
      <c r="V34" s="34">
        <v>6</v>
      </c>
      <c r="W34" s="57"/>
      <c r="X34" s="58">
        <f t="shared" si="13"/>
        <v>27.8</v>
      </c>
    </row>
    <row r="35" spans="2:24" x14ac:dyDescent="0.15">
      <c r="B35" s="35">
        <v>39</v>
      </c>
      <c r="C35" s="36" t="s">
        <v>31</v>
      </c>
      <c r="D35" s="71"/>
      <c r="E35" s="35">
        <v>105</v>
      </c>
      <c r="F35" s="37"/>
      <c r="G35" s="28">
        <f t="shared" si="9"/>
        <v>105</v>
      </c>
      <c r="H35" s="35">
        <v>80</v>
      </c>
      <c r="I35" s="38"/>
      <c r="J35" s="39">
        <v>90</v>
      </c>
      <c r="K35" s="40"/>
      <c r="L35" s="35">
        <v>61</v>
      </c>
      <c r="M35" s="38"/>
      <c r="N35" s="39">
        <v>58</v>
      </c>
      <c r="O35" s="40"/>
      <c r="P35" s="35">
        <v>73</v>
      </c>
      <c r="Q35" s="38"/>
      <c r="R35" s="41">
        <f>SUM(G35+H35+J35+L35+N35+P35)</f>
        <v>467</v>
      </c>
      <c r="S35" s="42">
        <f t="shared" si="10"/>
        <v>93.4</v>
      </c>
      <c r="T35" s="42">
        <f t="shared" si="11"/>
        <v>0</v>
      </c>
      <c r="U35" s="43">
        <f t="shared" si="12"/>
        <v>93.4</v>
      </c>
      <c r="V35" s="44">
        <v>7</v>
      </c>
      <c r="W35" s="57"/>
      <c r="X35" s="58">
        <f t="shared" si="13"/>
        <v>30.200000000000003</v>
      </c>
    </row>
    <row r="36" spans="2:24" x14ac:dyDescent="0.15">
      <c r="B36" s="35">
        <v>8</v>
      </c>
      <c r="C36" s="65" t="s">
        <v>82</v>
      </c>
      <c r="D36" s="40"/>
      <c r="E36" s="35">
        <v>89</v>
      </c>
      <c r="F36" s="37">
        <v>5</v>
      </c>
      <c r="G36" s="28">
        <f t="shared" si="9"/>
        <v>94</v>
      </c>
      <c r="H36" s="39">
        <v>80</v>
      </c>
      <c r="I36" s="40"/>
      <c r="J36" s="35">
        <v>218</v>
      </c>
      <c r="K36" s="38">
        <v>10</v>
      </c>
      <c r="L36" s="39">
        <v>68</v>
      </c>
      <c r="M36" s="40"/>
      <c r="N36" s="35">
        <v>65</v>
      </c>
      <c r="O36" s="38"/>
      <c r="P36" s="39">
        <v>108</v>
      </c>
      <c r="Q36" s="40"/>
      <c r="R36" s="41">
        <f>SUM(G36+H36+J36+L36+N36+P36)</f>
        <v>633</v>
      </c>
      <c r="S36" s="42">
        <f t="shared" si="10"/>
        <v>126.60000000000001</v>
      </c>
      <c r="T36" s="42">
        <f t="shared" si="11"/>
        <v>10</v>
      </c>
      <c r="U36" s="43">
        <f t="shared" si="12"/>
        <v>136.60000000000002</v>
      </c>
      <c r="V36" s="34">
        <v>8</v>
      </c>
      <c r="W36" s="57"/>
      <c r="X36" s="58">
        <f t="shared" si="13"/>
        <v>67.2</v>
      </c>
    </row>
    <row r="37" spans="2:24" x14ac:dyDescent="0.15">
      <c r="B37" s="25"/>
      <c r="C37" s="116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117"/>
      <c r="S37" s="117"/>
      <c r="T37" s="117"/>
      <c r="U37" s="117"/>
      <c r="V37" s="118"/>
      <c r="W37" s="172"/>
      <c r="X37" s="117"/>
    </row>
    <row r="38" spans="2:24" ht="9.75" thickBot="1" x14ac:dyDescent="0.2">
      <c r="B38" s="1" t="s">
        <v>18</v>
      </c>
      <c r="C38" s="1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X38" s="3"/>
    </row>
    <row r="39" spans="2:24" x14ac:dyDescent="0.15">
      <c r="B39" s="59"/>
      <c r="C39" s="67"/>
      <c r="D39" s="68"/>
      <c r="E39" s="128" t="s">
        <v>20</v>
      </c>
      <c r="F39" s="129"/>
      <c r="G39" s="130"/>
      <c r="H39" s="123" t="s">
        <v>11</v>
      </c>
      <c r="I39" s="124"/>
      <c r="J39" s="125" t="s">
        <v>12</v>
      </c>
      <c r="K39" s="126"/>
      <c r="L39" s="123" t="s">
        <v>13</v>
      </c>
      <c r="M39" s="124"/>
      <c r="N39" s="125" t="s">
        <v>14</v>
      </c>
      <c r="O39" s="126"/>
      <c r="P39" s="123" t="s">
        <v>15</v>
      </c>
      <c r="Q39" s="124"/>
      <c r="R39" s="11" t="s">
        <v>2</v>
      </c>
      <c r="S39" s="12" t="s">
        <v>10</v>
      </c>
      <c r="T39" s="12" t="s">
        <v>3</v>
      </c>
      <c r="U39" s="13" t="s">
        <v>2</v>
      </c>
      <c r="V39" s="14" t="s">
        <v>2</v>
      </c>
      <c r="W39" s="54"/>
      <c r="X39" s="14" t="s">
        <v>17</v>
      </c>
    </row>
    <row r="40" spans="2:24" ht="9.75" thickBot="1" x14ac:dyDescent="0.2">
      <c r="B40" s="18" t="s">
        <v>0</v>
      </c>
      <c r="C40" s="69" t="s">
        <v>1</v>
      </c>
      <c r="D40" s="70"/>
      <c r="E40" s="18" t="s">
        <v>5</v>
      </c>
      <c r="F40" s="19" t="s">
        <v>8</v>
      </c>
      <c r="G40" s="20" t="s">
        <v>9</v>
      </c>
      <c r="H40" s="21" t="s">
        <v>5</v>
      </c>
      <c r="I40" s="22" t="s">
        <v>6</v>
      </c>
      <c r="J40" s="18" t="s">
        <v>5</v>
      </c>
      <c r="K40" s="20" t="s">
        <v>6</v>
      </c>
      <c r="L40" s="21" t="s">
        <v>5</v>
      </c>
      <c r="M40" s="22" t="s">
        <v>6</v>
      </c>
      <c r="N40" s="18" t="s">
        <v>5</v>
      </c>
      <c r="O40" s="20" t="s">
        <v>6</v>
      </c>
      <c r="P40" s="21" t="s">
        <v>5</v>
      </c>
      <c r="Q40" s="22" t="s">
        <v>6</v>
      </c>
      <c r="R40" s="18" t="s">
        <v>4</v>
      </c>
      <c r="S40" s="19" t="s">
        <v>3</v>
      </c>
      <c r="T40" s="19" t="s">
        <v>16</v>
      </c>
      <c r="U40" s="20" t="s">
        <v>3</v>
      </c>
      <c r="V40" s="23" t="s">
        <v>7</v>
      </c>
      <c r="W40" s="55"/>
      <c r="X40" s="23" t="s">
        <v>59</v>
      </c>
    </row>
    <row r="41" spans="2:24" ht="10.5" customHeight="1" x14ac:dyDescent="0.15">
      <c r="B41" s="145">
        <v>54</v>
      </c>
      <c r="C41" s="146" t="s">
        <v>24</v>
      </c>
      <c r="D41" s="147"/>
      <c r="E41" s="145">
        <v>73</v>
      </c>
      <c r="F41" s="148">
        <v>5</v>
      </c>
      <c r="G41" s="135">
        <f t="shared" ref="G41:G61" si="14">E41+F41</f>
        <v>78</v>
      </c>
      <c r="H41" s="149">
        <v>49</v>
      </c>
      <c r="I41" s="150"/>
      <c r="J41" s="145">
        <v>56</v>
      </c>
      <c r="K41" s="135"/>
      <c r="L41" s="149">
        <v>40</v>
      </c>
      <c r="M41" s="150"/>
      <c r="N41" s="145">
        <v>40</v>
      </c>
      <c r="O41" s="135"/>
      <c r="P41" s="149">
        <v>39</v>
      </c>
      <c r="Q41" s="150"/>
      <c r="R41" s="151">
        <f t="shared" ref="R41:R60" si="15">SUM(G41+H41+J41+L41+N41+P41)</f>
        <v>302</v>
      </c>
      <c r="S41" s="152">
        <f t="shared" ref="S41:S61" si="16">R41*0.2</f>
        <v>60.400000000000006</v>
      </c>
      <c r="T41" s="152">
        <f t="shared" ref="T41:T61" si="17">I41+K41+M41+O41+Q41</f>
        <v>0</v>
      </c>
      <c r="U41" s="153">
        <f t="shared" ref="U41:U61" si="18">SUM(I41+K41+M41+O41+Q41)+R41*0.2</f>
        <v>60.400000000000006</v>
      </c>
      <c r="V41" s="154">
        <v>1</v>
      </c>
      <c r="W41" s="56"/>
      <c r="X41" s="112">
        <f t="shared" ref="X41:X61" si="19">(J41+L41)*0.2+K41+M41</f>
        <v>19.200000000000003</v>
      </c>
    </row>
    <row r="42" spans="2:24" ht="10.5" customHeight="1" x14ac:dyDescent="0.15">
      <c r="B42" s="131">
        <v>62</v>
      </c>
      <c r="C42" s="132" t="s">
        <v>28</v>
      </c>
      <c r="D42" s="155"/>
      <c r="E42" s="131">
        <v>73</v>
      </c>
      <c r="F42" s="134">
        <v>5</v>
      </c>
      <c r="G42" s="135">
        <f t="shared" si="14"/>
        <v>78</v>
      </c>
      <c r="H42" s="136">
        <v>48</v>
      </c>
      <c r="I42" s="137"/>
      <c r="J42" s="131">
        <v>56</v>
      </c>
      <c r="K42" s="138"/>
      <c r="L42" s="136">
        <v>43</v>
      </c>
      <c r="M42" s="137"/>
      <c r="N42" s="131">
        <v>39</v>
      </c>
      <c r="O42" s="138"/>
      <c r="P42" s="136">
        <v>39</v>
      </c>
      <c r="Q42" s="137"/>
      <c r="R42" s="139">
        <f t="shared" si="15"/>
        <v>303</v>
      </c>
      <c r="S42" s="140">
        <f t="shared" si="16"/>
        <v>60.6</v>
      </c>
      <c r="T42" s="140">
        <f t="shared" si="17"/>
        <v>0</v>
      </c>
      <c r="U42" s="141">
        <f t="shared" si="18"/>
        <v>60.6</v>
      </c>
      <c r="V42" s="142">
        <v>2</v>
      </c>
      <c r="W42" s="57"/>
      <c r="X42" s="58">
        <f t="shared" si="19"/>
        <v>19.8</v>
      </c>
    </row>
    <row r="43" spans="2:24" x14ac:dyDescent="0.15">
      <c r="B43" s="131">
        <v>64</v>
      </c>
      <c r="C43" s="132" t="s">
        <v>27</v>
      </c>
      <c r="D43" s="155"/>
      <c r="E43" s="131">
        <v>63</v>
      </c>
      <c r="F43" s="134">
        <v>5</v>
      </c>
      <c r="G43" s="135">
        <f t="shared" si="14"/>
        <v>68</v>
      </c>
      <c r="H43" s="136">
        <v>62</v>
      </c>
      <c r="I43" s="137"/>
      <c r="J43" s="131">
        <v>59</v>
      </c>
      <c r="K43" s="138"/>
      <c r="L43" s="136">
        <v>43</v>
      </c>
      <c r="M43" s="137"/>
      <c r="N43" s="131">
        <v>39</v>
      </c>
      <c r="O43" s="138"/>
      <c r="P43" s="136">
        <v>40</v>
      </c>
      <c r="Q43" s="137"/>
      <c r="R43" s="139">
        <f t="shared" si="15"/>
        <v>311</v>
      </c>
      <c r="S43" s="140">
        <f t="shared" si="16"/>
        <v>62.2</v>
      </c>
      <c r="T43" s="140">
        <f t="shared" si="17"/>
        <v>0</v>
      </c>
      <c r="U43" s="141">
        <f t="shared" si="18"/>
        <v>62.2</v>
      </c>
      <c r="V43" s="143">
        <v>3</v>
      </c>
      <c r="W43" s="57"/>
      <c r="X43" s="113">
        <f t="shared" si="19"/>
        <v>20.400000000000002</v>
      </c>
    </row>
    <row r="44" spans="2:24" x14ac:dyDescent="0.15">
      <c r="B44" s="131">
        <v>61</v>
      </c>
      <c r="C44" s="132" t="s">
        <v>66</v>
      </c>
      <c r="D44" s="155"/>
      <c r="E44" s="131">
        <v>75</v>
      </c>
      <c r="F44" s="134">
        <v>5</v>
      </c>
      <c r="G44" s="135">
        <f t="shared" si="14"/>
        <v>80</v>
      </c>
      <c r="H44" s="136">
        <v>59</v>
      </c>
      <c r="I44" s="137"/>
      <c r="J44" s="131">
        <v>60</v>
      </c>
      <c r="K44" s="138"/>
      <c r="L44" s="136">
        <v>44</v>
      </c>
      <c r="M44" s="137"/>
      <c r="N44" s="131">
        <v>40</v>
      </c>
      <c r="O44" s="138"/>
      <c r="P44" s="136">
        <v>42</v>
      </c>
      <c r="Q44" s="137"/>
      <c r="R44" s="139">
        <f t="shared" si="15"/>
        <v>325</v>
      </c>
      <c r="S44" s="140">
        <f t="shared" si="16"/>
        <v>65</v>
      </c>
      <c r="T44" s="140">
        <f t="shared" si="17"/>
        <v>0</v>
      </c>
      <c r="U44" s="141">
        <f t="shared" si="18"/>
        <v>65</v>
      </c>
      <c r="V44" s="142">
        <v>4</v>
      </c>
      <c r="W44" s="57"/>
      <c r="X44" s="58">
        <f t="shared" si="19"/>
        <v>20.8</v>
      </c>
    </row>
    <row r="45" spans="2:24" x14ac:dyDescent="0.15">
      <c r="B45" s="131">
        <v>13</v>
      </c>
      <c r="C45" s="132" t="s">
        <v>69</v>
      </c>
      <c r="D45" s="155"/>
      <c r="E45" s="131">
        <v>72</v>
      </c>
      <c r="F45" s="134">
        <v>10</v>
      </c>
      <c r="G45" s="135">
        <f t="shared" si="14"/>
        <v>82</v>
      </c>
      <c r="H45" s="131">
        <v>51</v>
      </c>
      <c r="I45" s="138"/>
      <c r="J45" s="136">
        <v>62</v>
      </c>
      <c r="K45" s="137"/>
      <c r="L45" s="131">
        <v>52</v>
      </c>
      <c r="M45" s="138"/>
      <c r="N45" s="136">
        <v>43</v>
      </c>
      <c r="O45" s="137"/>
      <c r="P45" s="131">
        <v>46</v>
      </c>
      <c r="Q45" s="138"/>
      <c r="R45" s="139">
        <f t="shared" si="15"/>
        <v>336</v>
      </c>
      <c r="S45" s="140">
        <f t="shared" si="16"/>
        <v>67.2</v>
      </c>
      <c r="T45" s="140">
        <f t="shared" si="17"/>
        <v>0</v>
      </c>
      <c r="U45" s="141">
        <f t="shared" si="18"/>
        <v>67.2</v>
      </c>
      <c r="V45" s="143">
        <v>5</v>
      </c>
      <c r="W45" s="57"/>
      <c r="X45" s="58">
        <f t="shared" si="19"/>
        <v>22.8</v>
      </c>
    </row>
    <row r="46" spans="2:24" x14ac:dyDescent="0.15">
      <c r="B46" s="131">
        <v>74</v>
      </c>
      <c r="C46" s="132" t="s">
        <v>68</v>
      </c>
      <c r="D46" s="155"/>
      <c r="E46" s="131">
        <v>92</v>
      </c>
      <c r="F46" s="134"/>
      <c r="G46" s="135">
        <f t="shared" si="14"/>
        <v>92</v>
      </c>
      <c r="H46" s="136">
        <v>52</v>
      </c>
      <c r="I46" s="137"/>
      <c r="J46" s="131">
        <v>65</v>
      </c>
      <c r="K46" s="138"/>
      <c r="L46" s="136">
        <v>45</v>
      </c>
      <c r="M46" s="137"/>
      <c r="N46" s="131">
        <v>40</v>
      </c>
      <c r="O46" s="138"/>
      <c r="P46" s="136">
        <v>47</v>
      </c>
      <c r="Q46" s="137"/>
      <c r="R46" s="139">
        <f t="shared" si="15"/>
        <v>341</v>
      </c>
      <c r="S46" s="140">
        <f t="shared" si="16"/>
        <v>68.2</v>
      </c>
      <c r="T46" s="140">
        <f t="shared" si="17"/>
        <v>0</v>
      </c>
      <c r="U46" s="141">
        <f t="shared" si="18"/>
        <v>68.2</v>
      </c>
      <c r="V46" s="142">
        <v>6</v>
      </c>
      <c r="W46" s="57"/>
      <c r="X46" s="58">
        <f t="shared" si="19"/>
        <v>22</v>
      </c>
    </row>
    <row r="47" spans="2:24" x14ac:dyDescent="0.15">
      <c r="B47" s="131">
        <v>60</v>
      </c>
      <c r="C47" s="132" t="s">
        <v>65</v>
      </c>
      <c r="D47" s="155"/>
      <c r="E47" s="131">
        <v>70</v>
      </c>
      <c r="F47" s="134">
        <v>10</v>
      </c>
      <c r="G47" s="135">
        <f t="shared" si="14"/>
        <v>80</v>
      </c>
      <c r="H47" s="136">
        <v>60</v>
      </c>
      <c r="I47" s="137"/>
      <c r="J47" s="131">
        <v>67</v>
      </c>
      <c r="K47" s="138"/>
      <c r="L47" s="136">
        <v>58</v>
      </c>
      <c r="M47" s="137"/>
      <c r="N47" s="131">
        <v>46</v>
      </c>
      <c r="O47" s="138"/>
      <c r="P47" s="136">
        <v>47</v>
      </c>
      <c r="Q47" s="137"/>
      <c r="R47" s="139">
        <f t="shared" si="15"/>
        <v>358</v>
      </c>
      <c r="S47" s="140">
        <f t="shared" si="16"/>
        <v>71.600000000000009</v>
      </c>
      <c r="T47" s="140">
        <f t="shared" si="17"/>
        <v>0</v>
      </c>
      <c r="U47" s="141">
        <f t="shared" si="18"/>
        <v>71.600000000000009</v>
      </c>
      <c r="V47" s="143">
        <v>7</v>
      </c>
      <c r="W47" s="57"/>
      <c r="X47" s="58">
        <f t="shared" si="19"/>
        <v>25</v>
      </c>
    </row>
    <row r="48" spans="2:24" x14ac:dyDescent="0.15">
      <c r="B48" s="35">
        <v>32</v>
      </c>
      <c r="C48" s="72" t="s">
        <v>29</v>
      </c>
      <c r="D48" s="71"/>
      <c r="E48" s="35">
        <v>82</v>
      </c>
      <c r="F48" s="37">
        <v>10</v>
      </c>
      <c r="G48" s="28">
        <f t="shared" si="14"/>
        <v>92</v>
      </c>
      <c r="H48" s="39">
        <v>59</v>
      </c>
      <c r="I48" s="40"/>
      <c r="J48" s="35">
        <v>64</v>
      </c>
      <c r="K48" s="38"/>
      <c r="L48" s="39">
        <v>50</v>
      </c>
      <c r="M48" s="40"/>
      <c r="N48" s="35">
        <v>47</v>
      </c>
      <c r="O48" s="38"/>
      <c r="P48" s="39">
        <v>49</v>
      </c>
      <c r="Q48" s="40"/>
      <c r="R48" s="41">
        <f t="shared" si="15"/>
        <v>361</v>
      </c>
      <c r="S48" s="42">
        <f t="shared" si="16"/>
        <v>72.2</v>
      </c>
      <c r="T48" s="42">
        <f t="shared" si="17"/>
        <v>0</v>
      </c>
      <c r="U48" s="43">
        <f t="shared" si="18"/>
        <v>72.2</v>
      </c>
      <c r="V48" s="44">
        <v>8</v>
      </c>
      <c r="W48" s="57"/>
      <c r="X48" s="58">
        <f t="shared" si="19"/>
        <v>22.8</v>
      </c>
    </row>
    <row r="49" spans="2:24" x14ac:dyDescent="0.15">
      <c r="B49" s="35">
        <v>58</v>
      </c>
      <c r="C49" s="36" t="s">
        <v>64</v>
      </c>
      <c r="D49" s="71"/>
      <c r="E49" s="35">
        <v>75</v>
      </c>
      <c r="F49" s="37">
        <v>5</v>
      </c>
      <c r="G49" s="28">
        <f t="shared" si="14"/>
        <v>80</v>
      </c>
      <c r="H49" s="39">
        <v>67</v>
      </c>
      <c r="I49" s="40"/>
      <c r="J49" s="35">
        <v>78</v>
      </c>
      <c r="K49" s="38"/>
      <c r="L49" s="39">
        <v>55</v>
      </c>
      <c r="M49" s="40"/>
      <c r="N49" s="35">
        <v>48</v>
      </c>
      <c r="O49" s="38"/>
      <c r="P49" s="39">
        <v>49</v>
      </c>
      <c r="Q49" s="40"/>
      <c r="R49" s="41">
        <f t="shared" si="15"/>
        <v>377</v>
      </c>
      <c r="S49" s="42">
        <f t="shared" si="16"/>
        <v>75.400000000000006</v>
      </c>
      <c r="T49" s="42">
        <f t="shared" si="17"/>
        <v>0</v>
      </c>
      <c r="U49" s="43">
        <f t="shared" si="18"/>
        <v>75.400000000000006</v>
      </c>
      <c r="V49" s="34">
        <v>9</v>
      </c>
      <c r="W49" s="57"/>
      <c r="X49" s="58">
        <f t="shared" si="19"/>
        <v>26.6</v>
      </c>
    </row>
    <row r="50" spans="2:24" x14ac:dyDescent="0.15">
      <c r="B50" s="35">
        <v>79</v>
      </c>
      <c r="C50" s="36" t="s">
        <v>26</v>
      </c>
      <c r="D50" s="71"/>
      <c r="E50" s="35">
        <v>82</v>
      </c>
      <c r="F50" s="37">
        <v>5</v>
      </c>
      <c r="G50" s="28">
        <f t="shared" si="14"/>
        <v>87</v>
      </c>
      <c r="H50" s="39">
        <v>61</v>
      </c>
      <c r="I50" s="40"/>
      <c r="J50" s="35">
        <v>73</v>
      </c>
      <c r="K50" s="38"/>
      <c r="L50" s="39">
        <v>52</v>
      </c>
      <c r="M50" s="40"/>
      <c r="N50" s="35">
        <v>49</v>
      </c>
      <c r="O50" s="38"/>
      <c r="P50" s="39">
        <v>55</v>
      </c>
      <c r="Q50" s="40"/>
      <c r="R50" s="41">
        <f t="shared" si="15"/>
        <v>377</v>
      </c>
      <c r="S50" s="42">
        <f t="shared" si="16"/>
        <v>75.400000000000006</v>
      </c>
      <c r="T50" s="42">
        <f t="shared" si="17"/>
        <v>0</v>
      </c>
      <c r="U50" s="43">
        <f t="shared" si="18"/>
        <v>75.400000000000006</v>
      </c>
      <c r="V50" s="44">
        <v>10</v>
      </c>
      <c r="W50" s="57"/>
      <c r="X50" s="58">
        <f t="shared" si="19"/>
        <v>25</v>
      </c>
    </row>
    <row r="51" spans="2:24" x14ac:dyDescent="0.15">
      <c r="B51" s="35">
        <v>37</v>
      </c>
      <c r="C51" s="36" t="s">
        <v>72</v>
      </c>
      <c r="D51" s="71"/>
      <c r="E51" s="35">
        <v>89</v>
      </c>
      <c r="F51" s="37"/>
      <c r="G51" s="28">
        <f t="shared" si="14"/>
        <v>89</v>
      </c>
      <c r="H51" s="39">
        <v>63</v>
      </c>
      <c r="I51" s="40"/>
      <c r="J51" s="35">
        <v>65</v>
      </c>
      <c r="K51" s="38"/>
      <c r="L51" s="39">
        <v>48</v>
      </c>
      <c r="M51" s="40"/>
      <c r="N51" s="35">
        <v>56</v>
      </c>
      <c r="O51" s="38"/>
      <c r="P51" s="39">
        <v>59</v>
      </c>
      <c r="Q51" s="40"/>
      <c r="R51" s="41">
        <f t="shared" si="15"/>
        <v>380</v>
      </c>
      <c r="S51" s="42">
        <f t="shared" si="16"/>
        <v>76</v>
      </c>
      <c r="T51" s="42">
        <f t="shared" si="17"/>
        <v>0</v>
      </c>
      <c r="U51" s="43">
        <f t="shared" si="18"/>
        <v>76</v>
      </c>
      <c r="V51" s="34">
        <v>11</v>
      </c>
      <c r="W51" s="57"/>
      <c r="X51" s="58">
        <f t="shared" si="19"/>
        <v>22.6</v>
      </c>
    </row>
    <row r="52" spans="2:24" x14ac:dyDescent="0.15">
      <c r="B52" s="35">
        <v>33</v>
      </c>
      <c r="C52" s="36" t="s">
        <v>71</v>
      </c>
      <c r="D52" s="71"/>
      <c r="E52" s="35">
        <v>107</v>
      </c>
      <c r="F52" s="37"/>
      <c r="G52" s="28">
        <f t="shared" si="14"/>
        <v>107</v>
      </c>
      <c r="H52" s="39">
        <v>63</v>
      </c>
      <c r="I52" s="40"/>
      <c r="J52" s="35">
        <v>65</v>
      </c>
      <c r="K52" s="38"/>
      <c r="L52" s="39">
        <v>51</v>
      </c>
      <c r="M52" s="40"/>
      <c r="N52" s="35">
        <v>53</v>
      </c>
      <c r="O52" s="38"/>
      <c r="P52" s="39">
        <v>55</v>
      </c>
      <c r="Q52" s="40"/>
      <c r="R52" s="41">
        <f t="shared" si="15"/>
        <v>394</v>
      </c>
      <c r="S52" s="42">
        <f t="shared" si="16"/>
        <v>78.800000000000011</v>
      </c>
      <c r="T52" s="42">
        <f t="shared" si="17"/>
        <v>0</v>
      </c>
      <c r="U52" s="43">
        <f t="shared" si="18"/>
        <v>78.800000000000011</v>
      </c>
      <c r="V52" s="44">
        <v>12</v>
      </c>
      <c r="W52" s="57"/>
      <c r="X52" s="58">
        <f t="shared" si="19"/>
        <v>23.200000000000003</v>
      </c>
    </row>
    <row r="53" spans="2:24" x14ac:dyDescent="0.15">
      <c r="B53" s="35">
        <v>47</v>
      </c>
      <c r="C53" s="36" t="s">
        <v>23</v>
      </c>
      <c r="D53" s="71"/>
      <c r="E53" s="35">
        <v>79</v>
      </c>
      <c r="F53" s="37">
        <v>5</v>
      </c>
      <c r="G53" s="28">
        <f t="shared" si="14"/>
        <v>84</v>
      </c>
      <c r="H53" s="39">
        <v>69</v>
      </c>
      <c r="I53" s="40"/>
      <c r="J53" s="35">
        <v>62</v>
      </c>
      <c r="K53" s="38"/>
      <c r="L53" s="39">
        <v>46</v>
      </c>
      <c r="M53" s="40"/>
      <c r="N53" s="35">
        <v>76</v>
      </c>
      <c r="O53" s="38"/>
      <c r="P53" s="39">
        <v>61</v>
      </c>
      <c r="Q53" s="40"/>
      <c r="R53" s="41">
        <f t="shared" si="15"/>
        <v>398</v>
      </c>
      <c r="S53" s="42">
        <f t="shared" si="16"/>
        <v>79.600000000000009</v>
      </c>
      <c r="T53" s="42">
        <f t="shared" si="17"/>
        <v>0</v>
      </c>
      <c r="U53" s="43">
        <f t="shared" si="18"/>
        <v>79.600000000000009</v>
      </c>
      <c r="V53" s="34">
        <v>13</v>
      </c>
      <c r="W53" s="57"/>
      <c r="X53" s="58">
        <f t="shared" si="19"/>
        <v>21.6</v>
      </c>
    </row>
    <row r="54" spans="2:24" x14ac:dyDescent="0.15">
      <c r="B54" s="35">
        <v>67</v>
      </c>
      <c r="C54" s="36" t="s">
        <v>62</v>
      </c>
      <c r="D54" s="71"/>
      <c r="E54" s="35">
        <v>93</v>
      </c>
      <c r="F54" s="37">
        <v>10</v>
      </c>
      <c r="G54" s="28">
        <f t="shared" si="14"/>
        <v>103</v>
      </c>
      <c r="H54" s="39">
        <v>66</v>
      </c>
      <c r="I54" s="40"/>
      <c r="J54" s="35">
        <v>66</v>
      </c>
      <c r="K54" s="38"/>
      <c r="L54" s="39">
        <v>58</v>
      </c>
      <c r="M54" s="40"/>
      <c r="N54" s="35">
        <v>51</v>
      </c>
      <c r="O54" s="38"/>
      <c r="P54" s="39">
        <v>67</v>
      </c>
      <c r="Q54" s="40"/>
      <c r="R54" s="41">
        <f t="shared" si="15"/>
        <v>411</v>
      </c>
      <c r="S54" s="42">
        <f t="shared" si="16"/>
        <v>82.2</v>
      </c>
      <c r="T54" s="42">
        <f t="shared" si="17"/>
        <v>0</v>
      </c>
      <c r="U54" s="43">
        <f t="shared" si="18"/>
        <v>82.2</v>
      </c>
      <c r="V54" s="44">
        <v>14</v>
      </c>
      <c r="W54" s="57"/>
      <c r="X54" s="58">
        <f t="shared" si="19"/>
        <v>24.8</v>
      </c>
    </row>
    <row r="55" spans="2:24" x14ac:dyDescent="0.15">
      <c r="B55" s="35">
        <v>38</v>
      </c>
      <c r="C55" s="36" t="s">
        <v>73</v>
      </c>
      <c r="D55" s="71"/>
      <c r="E55" s="35">
        <v>91</v>
      </c>
      <c r="F55" s="37">
        <v>5</v>
      </c>
      <c r="G55" s="28">
        <f t="shared" si="14"/>
        <v>96</v>
      </c>
      <c r="H55" s="39">
        <v>68</v>
      </c>
      <c r="I55" s="40"/>
      <c r="J55" s="35">
        <v>75</v>
      </c>
      <c r="K55" s="38"/>
      <c r="L55" s="39">
        <v>61</v>
      </c>
      <c r="M55" s="40"/>
      <c r="N55" s="35">
        <v>53</v>
      </c>
      <c r="O55" s="38"/>
      <c r="P55" s="39">
        <v>67</v>
      </c>
      <c r="Q55" s="40"/>
      <c r="R55" s="41">
        <f t="shared" si="15"/>
        <v>420</v>
      </c>
      <c r="S55" s="42">
        <f t="shared" si="16"/>
        <v>84</v>
      </c>
      <c r="T55" s="42">
        <f t="shared" si="17"/>
        <v>0</v>
      </c>
      <c r="U55" s="43">
        <f t="shared" si="18"/>
        <v>84</v>
      </c>
      <c r="V55" s="34">
        <v>15</v>
      </c>
      <c r="W55" s="57"/>
      <c r="X55" s="58">
        <f t="shared" si="19"/>
        <v>27.200000000000003</v>
      </c>
    </row>
    <row r="56" spans="2:24" x14ac:dyDescent="0.15">
      <c r="B56" s="82">
        <v>9</v>
      </c>
      <c r="C56" s="83" t="s">
        <v>85</v>
      </c>
      <c r="D56" s="114"/>
      <c r="E56" s="82">
        <v>104</v>
      </c>
      <c r="F56" s="84"/>
      <c r="G56" s="85">
        <f t="shared" si="14"/>
        <v>104</v>
      </c>
      <c r="H56" s="86">
        <v>69</v>
      </c>
      <c r="I56" s="87"/>
      <c r="J56" s="82">
        <v>76</v>
      </c>
      <c r="K56" s="88"/>
      <c r="L56" s="86">
        <v>63</v>
      </c>
      <c r="M56" s="87"/>
      <c r="N56" s="82">
        <v>56</v>
      </c>
      <c r="O56" s="88"/>
      <c r="P56" s="86">
        <v>67</v>
      </c>
      <c r="Q56" s="87"/>
      <c r="R56" s="89">
        <f t="shared" si="15"/>
        <v>435</v>
      </c>
      <c r="S56" s="90">
        <f t="shared" si="16"/>
        <v>87</v>
      </c>
      <c r="T56" s="90">
        <f t="shared" si="17"/>
        <v>0</v>
      </c>
      <c r="U56" s="91">
        <f t="shared" si="18"/>
        <v>87</v>
      </c>
      <c r="V56" s="44">
        <v>16</v>
      </c>
      <c r="W56" s="57"/>
      <c r="X56" s="58">
        <f t="shared" si="19"/>
        <v>27.8</v>
      </c>
    </row>
    <row r="57" spans="2:24" x14ac:dyDescent="0.15">
      <c r="B57" s="35">
        <v>68</v>
      </c>
      <c r="C57" s="36" t="s">
        <v>67</v>
      </c>
      <c r="D57" s="71"/>
      <c r="E57" s="35">
        <v>74</v>
      </c>
      <c r="F57" s="37"/>
      <c r="G57" s="28">
        <f t="shared" si="14"/>
        <v>74</v>
      </c>
      <c r="H57" s="39">
        <v>63</v>
      </c>
      <c r="I57" s="40"/>
      <c r="J57" s="35">
        <v>73</v>
      </c>
      <c r="K57" s="38"/>
      <c r="L57" s="39">
        <v>76</v>
      </c>
      <c r="M57" s="40">
        <v>10</v>
      </c>
      <c r="N57" s="35">
        <v>52</v>
      </c>
      <c r="O57" s="38"/>
      <c r="P57" s="39">
        <v>54</v>
      </c>
      <c r="Q57" s="40"/>
      <c r="R57" s="41">
        <f t="shared" si="15"/>
        <v>392</v>
      </c>
      <c r="S57" s="42">
        <f t="shared" si="16"/>
        <v>78.400000000000006</v>
      </c>
      <c r="T57" s="42">
        <f t="shared" si="17"/>
        <v>10</v>
      </c>
      <c r="U57" s="43">
        <f t="shared" si="18"/>
        <v>88.4</v>
      </c>
      <c r="V57" s="34">
        <v>17</v>
      </c>
      <c r="W57" s="57"/>
      <c r="X57" s="58">
        <f t="shared" si="19"/>
        <v>39.799999999999997</v>
      </c>
    </row>
    <row r="58" spans="2:24" x14ac:dyDescent="0.15">
      <c r="B58" s="35">
        <v>23</v>
      </c>
      <c r="C58" s="36" t="s">
        <v>70</v>
      </c>
      <c r="D58" s="71"/>
      <c r="E58" s="35">
        <v>86</v>
      </c>
      <c r="F58" s="37">
        <v>10</v>
      </c>
      <c r="G58" s="28">
        <f t="shared" si="14"/>
        <v>96</v>
      </c>
      <c r="H58" s="39">
        <v>61</v>
      </c>
      <c r="I58" s="40"/>
      <c r="J58" s="35">
        <v>107</v>
      </c>
      <c r="K58" s="38">
        <v>10</v>
      </c>
      <c r="L58" s="39">
        <v>52</v>
      </c>
      <c r="M58" s="40"/>
      <c r="N58" s="35">
        <v>57</v>
      </c>
      <c r="O58" s="38"/>
      <c r="P58" s="39">
        <v>60</v>
      </c>
      <c r="Q58" s="40"/>
      <c r="R58" s="41">
        <f t="shared" si="15"/>
        <v>433</v>
      </c>
      <c r="S58" s="42">
        <f t="shared" si="16"/>
        <v>86.600000000000009</v>
      </c>
      <c r="T58" s="42">
        <f t="shared" si="17"/>
        <v>10</v>
      </c>
      <c r="U58" s="43">
        <f t="shared" si="18"/>
        <v>96.600000000000009</v>
      </c>
      <c r="V58" s="44">
        <v>18</v>
      </c>
      <c r="W58" s="57"/>
      <c r="X58" s="58">
        <f t="shared" si="19"/>
        <v>41.8</v>
      </c>
    </row>
    <row r="59" spans="2:24" x14ac:dyDescent="0.15">
      <c r="B59" s="35">
        <v>2</v>
      </c>
      <c r="C59" s="36" t="s">
        <v>42</v>
      </c>
      <c r="D59" s="71"/>
      <c r="E59" s="35">
        <v>108</v>
      </c>
      <c r="F59" s="37">
        <v>5</v>
      </c>
      <c r="G59" s="28">
        <f t="shared" si="14"/>
        <v>113</v>
      </c>
      <c r="H59" s="39">
        <v>86</v>
      </c>
      <c r="I59" s="40"/>
      <c r="J59" s="35">
        <v>93</v>
      </c>
      <c r="K59" s="38"/>
      <c r="L59" s="39">
        <v>71</v>
      </c>
      <c r="M59" s="40"/>
      <c r="N59" s="35">
        <v>67</v>
      </c>
      <c r="O59" s="38"/>
      <c r="P59" s="39">
        <v>74</v>
      </c>
      <c r="Q59" s="40"/>
      <c r="R59" s="41">
        <f t="shared" si="15"/>
        <v>504</v>
      </c>
      <c r="S59" s="42">
        <f t="shared" si="16"/>
        <v>100.80000000000001</v>
      </c>
      <c r="T59" s="42">
        <f t="shared" si="17"/>
        <v>0</v>
      </c>
      <c r="U59" s="43">
        <f t="shared" si="18"/>
        <v>100.80000000000001</v>
      </c>
      <c r="V59" s="34">
        <v>19</v>
      </c>
      <c r="W59" s="57"/>
      <c r="X59" s="58">
        <f t="shared" si="19"/>
        <v>32.800000000000004</v>
      </c>
    </row>
    <row r="60" spans="2:24" x14ac:dyDescent="0.15">
      <c r="B60" s="35">
        <v>1</v>
      </c>
      <c r="C60" s="36" t="s">
        <v>61</v>
      </c>
      <c r="D60" s="71"/>
      <c r="E60" s="35">
        <v>107</v>
      </c>
      <c r="F60" s="37"/>
      <c r="G60" s="28">
        <f t="shared" si="14"/>
        <v>107</v>
      </c>
      <c r="H60" s="39">
        <v>85</v>
      </c>
      <c r="I60" s="40"/>
      <c r="J60" s="35">
        <v>146</v>
      </c>
      <c r="K60" s="38"/>
      <c r="L60" s="39">
        <v>78</v>
      </c>
      <c r="M60" s="40"/>
      <c r="N60" s="35">
        <v>65</v>
      </c>
      <c r="O60" s="38"/>
      <c r="P60" s="39">
        <v>81</v>
      </c>
      <c r="Q60" s="40"/>
      <c r="R60" s="41">
        <f t="shared" si="15"/>
        <v>562</v>
      </c>
      <c r="S60" s="42">
        <f t="shared" si="16"/>
        <v>112.4</v>
      </c>
      <c r="T60" s="42">
        <f t="shared" si="17"/>
        <v>0</v>
      </c>
      <c r="U60" s="43">
        <f t="shared" si="18"/>
        <v>112.4</v>
      </c>
      <c r="V60" s="44">
        <v>20</v>
      </c>
      <c r="W60" s="57"/>
      <c r="X60" s="58">
        <f t="shared" si="19"/>
        <v>44.800000000000004</v>
      </c>
    </row>
    <row r="61" spans="2:24" x14ac:dyDescent="0.15">
      <c r="B61" s="37">
        <v>42</v>
      </c>
      <c r="C61" s="65" t="s">
        <v>63</v>
      </c>
      <c r="D61" s="37"/>
      <c r="E61" s="37">
        <v>99</v>
      </c>
      <c r="F61" s="37">
        <v>15</v>
      </c>
      <c r="G61" s="37">
        <f t="shared" si="14"/>
        <v>114</v>
      </c>
      <c r="H61" s="37">
        <v>114</v>
      </c>
      <c r="I61" s="37">
        <v>10</v>
      </c>
      <c r="J61" s="37">
        <v>108</v>
      </c>
      <c r="K61" s="37"/>
      <c r="L61" s="37">
        <v>68</v>
      </c>
      <c r="M61" s="37"/>
      <c r="N61" s="37">
        <v>79</v>
      </c>
      <c r="O61" s="37"/>
      <c r="P61" s="37">
        <v>66</v>
      </c>
      <c r="Q61" s="37"/>
      <c r="R61" s="121">
        <f>SUM(G61+H61+J61+L61+N61+P61)</f>
        <v>549</v>
      </c>
      <c r="S61" s="42">
        <f t="shared" si="16"/>
        <v>109.80000000000001</v>
      </c>
      <c r="T61" s="42">
        <f t="shared" si="17"/>
        <v>10</v>
      </c>
      <c r="U61" s="43">
        <f t="shared" si="18"/>
        <v>119.80000000000001</v>
      </c>
      <c r="V61" s="34">
        <v>21</v>
      </c>
      <c r="W61" s="92"/>
      <c r="X61" s="93">
        <f t="shared" si="19"/>
        <v>35.200000000000003</v>
      </c>
    </row>
    <row r="62" spans="2:24" x14ac:dyDescent="0.15">
      <c r="B62" s="25"/>
      <c r="C62" s="116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117"/>
      <c r="S62" s="117"/>
      <c r="T62" s="117"/>
      <c r="U62" s="117"/>
      <c r="V62" s="118"/>
      <c r="W62" s="119"/>
      <c r="X62" s="120"/>
    </row>
    <row r="63" spans="2:24" ht="9.75" thickBot="1" x14ac:dyDescent="0.2">
      <c r="B63" s="1" t="s">
        <v>41</v>
      </c>
      <c r="C63" s="1"/>
      <c r="D63" s="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X63" s="3"/>
    </row>
    <row r="64" spans="2:24" ht="10.5" customHeight="1" x14ac:dyDescent="0.15">
      <c r="B64" s="59"/>
      <c r="C64" s="67"/>
      <c r="D64" s="68"/>
      <c r="E64" s="128" t="s">
        <v>20</v>
      </c>
      <c r="F64" s="129"/>
      <c r="G64" s="130"/>
      <c r="H64" s="125" t="s">
        <v>11</v>
      </c>
      <c r="I64" s="126"/>
      <c r="J64" s="123" t="s">
        <v>12</v>
      </c>
      <c r="K64" s="124"/>
      <c r="L64" s="125" t="s">
        <v>13</v>
      </c>
      <c r="M64" s="126"/>
      <c r="N64" s="123" t="s">
        <v>14</v>
      </c>
      <c r="O64" s="124"/>
      <c r="P64" s="125" t="s">
        <v>15</v>
      </c>
      <c r="Q64" s="126"/>
      <c r="R64" s="11" t="s">
        <v>2</v>
      </c>
      <c r="S64" s="12" t="s">
        <v>10</v>
      </c>
      <c r="T64" s="12" t="s">
        <v>3</v>
      </c>
      <c r="U64" s="13" t="s">
        <v>2</v>
      </c>
      <c r="V64" s="14" t="s">
        <v>2</v>
      </c>
      <c r="W64" s="54"/>
      <c r="X64" s="14" t="s">
        <v>17</v>
      </c>
    </row>
    <row r="65" spans="2:24" ht="9.75" thickBot="1" x14ac:dyDescent="0.2">
      <c r="B65" s="18" t="s">
        <v>0</v>
      </c>
      <c r="C65" s="69" t="s">
        <v>1</v>
      </c>
      <c r="D65" s="70"/>
      <c r="E65" s="18" t="s">
        <v>5</v>
      </c>
      <c r="F65" s="19" t="s">
        <v>8</v>
      </c>
      <c r="G65" s="20" t="s">
        <v>9</v>
      </c>
      <c r="H65" s="18" t="s">
        <v>5</v>
      </c>
      <c r="I65" s="20" t="s">
        <v>6</v>
      </c>
      <c r="J65" s="21" t="s">
        <v>5</v>
      </c>
      <c r="K65" s="22" t="s">
        <v>6</v>
      </c>
      <c r="L65" s="18" t="s">
        <v>5</v>
      </c>
      <c r="M65" s="20" t="s">
        <v>6</v>
      </c>
      <c r="N65" s="21" t="s">
        <v>5</v>
      </c>
      <c r="O65" s="22" t="s">
        <v>6</v>
      </c>
      <c r="P65" s="18" t="s">
        <v>5</v>
      </c>
      <c r="Q65" s="20" t="s">
        <v>6</v>
      </c>
      <c r="R65" s="18" t="s">
        <v>4</v>
      </c>
      <c r="S65" s="19" t="s">
        <v>3</v>
      </c>
      <c r="T65" s="19" t="s">
        <v>16</v>
      </c>
      <c r="U65" s="20" t="s">
        <v>3</v>
      </c>
      <c r="V65" s="23" t="s">
        <v>7</v>
      </c>
      <c r="W65" s="55"/>
      <c r="X65" s="23" t="s">
        <v>58</v>
      </c>
    </row>
    <row r="66" spans="2:24" x14ac:dyDescent="0.15">
      <c r="B66" s="145">
        <v>63</v>
      </c>
      <c r="C66" s="146" t="s">
        <v>43</v>
      </c>
      <c r="D66" s="147"/>
      <c r="E66" s="145">
        <v>89</v>
      </c>
      <c r="F66" s="148">
        <v>5</v>
      </c>
      <c r="G66" s="135">
        <f>E66+F66</f>
        <v>94</v>
      </c>
      <c r="H66" s="145">
        <v>80</v>
      </c>
      <c r="I66" s="135"/>
      <c r="J66" s="149">
        <v>70</v>
      </c>
      <c r="K66" s="150"/>
      <c r="L66" s="145">
        <v>58</v>
      </c>
      <c r="M66" s="135"/>
      <c r="N66" s="149">
        <v>51</v>
      </c>
      <c r="O66" s="150"/>
      <c r="P66" s="145">
        <v>64</v>
      </c>
      <c r="Q66" s="135"/>
      <c r="R66" s="151">
        <f>SUM(G66+H66+J66+L66+N66+P66)</f>
        <v>417</v>
      </c>
      <c r="S66" s="152">
        <f>R66*0.2</f>
        <v>83.4</v>
      </c>
      <c r="T66" s="152">
        <f>I66+K66+M66+O66+Q66</f>
        <v>0</v>
      </c>
      <c r="U66" s="153">
        <f>SUM(I66+K66+M66+O66+Q66)+R66*0.2</f>
        <v>83.4</v>
      </c>
      <c r="V66" s="154">
        <v>1</v>
      </c>
      <c r="W66" s="56"/>
      <c r="X66" s="112">
        <f t="shared" ref="X66:X67" si="20">(J66+L66)*0.2+K66+M66</f>
        <v>25.6</v>
      </c>
    </row>
    <row r="67" spans="2:24" x14ac:dyDescent="0.15">
      <c r="B67" s="131">
        <v>46</v>
      </c>
      <c r="C67" s="132" t="s">
        <v>83</v>
      </c>
      <c r="D67" s="155"/>
      <c r="E67" s="131">
        <v>121</v>
      </c>
      <c r="F67" s="134">
        <v>5</v>
      </c>
      <c r="G67" s="135">
        <f>E67+F67</f>
        <v>126</v>
      </c>
      <c r="H67" s="131">
        <v>91</v>
      </c>
      <c r="I67" s="138"/>
      <c r="J67" s="136">
        <v>89</v>
      </c>
      <c r="K67" s="137"/>
      <c r="L67" s="131">
        <v>67</v>
      </c>
      <c r="M67" s="138"/>
      <c r="N67" s="136">
        <v>66</v>
      </c>
      <c r="O67" s="137"/>
      <c r="P67" s="131">
        <v>102</v>
      </c>
      <c r="Q67" s="138"/>
      <c r="R67" s="139">
        <f>SUM(G67+H67+J67+L67+N67+P67)</f>
        <v>541</v>
      </c>
      <c r="S67" s="140">
        <f>R67*0.2</f>
        <v>108.2</v>
      </c>
      <c r="T67" s="140">
        <f>I67+K67+M67+O67+Q67</f>
        <v>0</v>
      </c>
      <c r="U67" s="141">
        <f>SUM(I67+K67+M67+O67+Q67)+R67*0.2</f>
        <v>108.2</v>
      </c>
      <c r="V67" s="142">
        <v>2</v>
      </c>
      <c r="W67" s="57"/>
      <c r="X67" s="58">
        <f t="shared" si="20"/>
        <v>31.200000000000003</v>
      </c>
    </row>
    <row r="68" spans="2:24" x14ac:dyDescent="0.15">
      <c r="B68" s="133"/>
      <c r="C68" s="17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74"/>
      <c r="S68" s="174"/>
      <c r="T68" s="174"/>
      <c r="U68" s="174"/>
      <c r="V68" s="175"/>
      <c r="W68" s="172"/>
      <c r="X68" s="117"/>
    </row>
    <row r="69" spans="2:24" ht="9.75" thickBot="1" x14ac:dyDescent="0.2">
      <c r="B69" s="1" t="s">
        <v>37</v>
      </c>
      <c r="C69" s="1"/>
      <c r="D69" s="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X69" s="3"/>
    </row>
    <row r="70" spans="2:24" x14ac:dyDescent="0.15">
      <c r="B70" s="59"/>
      <c r="C70" s="67"/>
      <c r="D70" s="68"/>
      <c r="E70" s="128" t="s">
        <v>20</v>
      </c>
      <c r="F70" s="129"/>
      <c r="G70" s="130"/>
      <c r="H70" s="125" t="s">
        <v>11</v>
      </c>
      <c r="I70" s="126"/>
      <c r="J70" s="123" t="s">
        <v>12</v>
      </c>
      <c r="K70" s="124"/>
      <c r="L70" s="125" t="s">
        <v>13</v>
      </c>
      <c r="M70" s="126"/>
      <c r="N70" s="123" t="s">
        <v>14</v>
      </c>
      <c r="O70" s="124"/>
      <c r="P70" s="125" t="s">
        <v>15</v>
      </c>
      <c r="Q70" s="126"/>
      <c r="R70" s="11" t="s">
        <v>2</v>
      </c>
      <c r="S70" s="12" t="s">
        <v>10</v>
      </c>
      <c r="T70" s="12" t="s">
        <v>3</v>
      </c>
      <c r="U70" s="13" t="s">
        <v>2</v>
      </c>
      <c r="V70" s="14" t="s">
        <v>2</v>
      </c>
      <c r="W70" s="54"/>
      <c r="X70" s="14" t="s">
        <v>17</v>
      </c>
    </row>
    <row r="71" spans="2:24" ht="9.75" thickBot="1" x14ac:dyDescent="0.2">
      <c r="B71" s="18" t="s">
        <v>0</v>
      </c>
      <c r="C71" s="69" t="s">
        <v>1</v>
      </c>
      <c r="D71" s="70"/>
      <c r="E71" s="18" t="s">
        <v>5</v>
      </c>
      <c r="F71" s="19" t="s">
        <v>8</v>
      </c>
      <c r="G71" s="20" t="s">
        <v>9</v>
      </c>
      <c r="H71" s="18" t="s">
        <v>5</v>
      </c>
      <c r="I71" s="20" t="s">
        <v>6</v>
      </c>
      <c r="J71" s="21" t="s">
        <v>5</v>
      </c>
      <c r="K71" s="22" t="s">
        <v>6</v>
      </c>
      <c r="L71" s="18" t="s">
        <v>5</v>
      </c>
      <c r="M71" s="20" t="s">
        <v>6</v>
      </c>
      <c r="N71" s="21" t="s">
        <v>5</v>
      </c>
      <c r="O71" s="22" t="s">
        <v>6</v>
      </c>
      <c r="P71" s="18" t="s">
        <v>5</v>
      </c>
      <c r="Q71" s="20" t="s">
        <v>6</v>
      </c>
      <c r="R71" s="18" t="s">
        <v>4</v>
      </c>
      <c r="S71" s="19" t="s">
        <v>3</v>
      </c>
      <c r="T71" s="19" t="s">
        <v>16</v>
      </c>
      <c r="U71" s="20" t="s">
        <v>3</v>
      </c>
      <c r="V71" s="23" t="s">
        <v>7</v>
      </c>
      <c r="W71" s="55"/>
      <c r="X71" s="23" t="s">
        <v>59</v>
      </c>
    </row>
    <row r="72" spans="2:24" x14ac:dyDescent="0.15">
      <c r="B72" s="131">
        <v>56</v>
      </c>
      <c r="C72" s="132" t="s">
        <v>39</v>
      </c>
      <c r="D72" s="155"/>
      <c r="E72" s="131">
        <v>82</v>
      </c>
      <c r="F72" s="134"/>
      <c r="G72" s="135">
        <f t="shared" ref="G72:G86" si="21">E72+F72</f>
        <v>82</v>
      </c>
      <c r="H72" s="131">
        <v>59</v>
      </c>
      <c r="I72" s="138"/>
      <c r="J72" s="136">
        <v>69</v>
      </c>
      <c r="K72" s="137"/>
      <c r="L72" s="131">
        <v>52</v>
      </c>
      <c r="M72" s="138"/>
      <c r="N72" s="136">
        <v>47</v>
      </c>
      <c r="O72" s="137"/>
      <c r="P72" s="131">
        <v>51</v>
      </c>
      <c r="Q72" s="138"/>
      <c r="R72" s="139">
        <f t="shared" ref="R72:R86" si="22">SUM(G72+H72+J72+L72+N72+P72)</f>
        <v>360</v>
      </c>
      <c r="S72" s="140">
        <f t="shared" ref="S72:S86" si="23">R72*0.2</f>
        <v>72</v>
      </c>
      <c r="T72" s="140">
        <f t="shared" ref="T72:T86" si="24">I72+K72+M72+O72+Q72</f>
        <v>0</v>
      </c>
      <c r="U72" s="141">
        <f t="shared" ref="U72:U86" si="25">SUM(I72+K72+M72+O72+Q72)+R72*0.2</f>
        <v>72</v>
      </c>
      <c r="V72" s="154">
        <v>1</v>
      </c>
      <c r="W72" s="57"/>
      <c r="X72" s="112">
        <f t="shared" ref="X72:X86" si="26">(J72+L72)*0.2+K72+M72</f>
        <v>24.200000000000003</v>
      </c>
    </row>
    <row r="73" spans="2:24" x14ac:dyDescent="0.15">
      <c r="B73" s="131">
        <v>36</v>
      </c>
      <c r="C73" s="132" t="s">
        <v>55</v>
      </c>
      <c r="D73" s="155"/>
      <c r="E73" s="131">
        <v>85</v>
      </c>
      <c r="F73" s="134"/>
      <c r="G73" s="135">
        <f t="shared" si="21"/>
        <v>85</v>
      </c>
      <c r="H73" s="131">
        <v>55</v>
      </c>
      <c r="I73" s="138"/>
      <c r="J73" s="136">
        <v>76</v>
      </c>
      <c r="K73" s="137"/>
      <c r="L73" s="131">
        <v>54</v>
      </c>
      <c r="M73" s="138"/>
      <c r="N73" s="136">
        <v>51</v>
      </c>
      <c r="O73" s="137"/>
      <c r="P73" s="131">
        <v>51</v>
      </c>
      <c r="Q73" s="138"/>
      <c r="R73" s="139">
        <f t="shared" si="22"/>
        <v>372</v>
      </c>
      <c r="S73" s="140">
        <f t="shared" si="23"/>
        <v>74.400000000000006</v>
      </c>
      <c r="T73" s="140">
        <f t="shared" si="24"/>
        <v>0</v>
      </c>
      <c r="U73" s="141">
        <f t="shared" si="25"/>
        <v>74.400000000000006</v>
      </c>
      <c r="V73" s="142">
        <v>2</v>
      </c>
      <c r="W73" s="57"/>
      <c r="X73" s="58">
        <f t="shared" si="26"/>
        <v>26</v>
      </c>
    </row>
    <row r="74" spans="2:24" x14ac:dyDescent="0.15">
      <c r="B74" s="131">
        <v>50</v>
      </c>
      <c r="C74" s="132" t="s">
        <v>38</v>
      </c>
      <c r="D74" s="155"/>
      <c r="E74" s="131">
        <v>89</v>
      </c>
      <c r="F74" s="134">
        <v>10</v>
      </c>
      <c r="G74" s="135">
        <f t="shared" si="21"/>
        <v>99</v>
      </c>
      <c r="H74" s="131">
        <v>57</v>
      </c>
      <c r="I74" s="138"/>
      <c r="J74" s="136">
        <v>71</v>
      </c>
      <c r="K74" s="137"/>
      <c r="L74" s="131">
        <v>70</v>
      </c>
      <c r="M74" s="138"/>
      <c r="N74" s="136">
        <v>47</v>
      </c>
      <c r="O74" s="137"/>
      <c r="P74" s="131">
        <v>57</v>
      </c>
      <c r="Q74" s="138"/>
      <c r="R74" s="139">
        <f t="shared" si="22"/>
        <v>401</v>
      </c>
      <c r="S74" s="140">
        <f t="shared" si="23"/>
        <v>80.2</v>
      </c>
      <c r="T74" s="140">
        <f t="shared" si="24"/>
        <v>0</v>
      </c>
      <c r="U74" s="141">
        <f t="shared" si="25"/>
        <v>80.2</v>
      </c>
      <c r="V74" s="143">
        <v>3</v>
      </c>
      <c r="W74" s="57"/>
      <c r="X74" s="58">
        <f t="shared" si="26"/>
        <v>28.200000000000003</v>
      </c>
    </row>
    <row r="75" spans="2:24" x14ac:dyDescent="0.15">
      <c r="B75" s="131">
        <v>40</v>
      </c>
      <c r="C75" s="132" t="s">
        <v>88</v>
      </c>
      <c r="D75" s="155"/>
      <c r="E75" s="131">
        <v>93</v>
      </c>
      <c r="F75" s="134"/>
      <c r="G75" s="135">
        <f t="shared" si="21"/>
        <v>93</v>
      </c>
      <c r="H75" s="131">
        <v>80</v>
      </c>
      <c r="I75" s="138"/>
      <c r="J75" s="136">
        <v>76</v>
      </c>
      <c r="K75" s="137"/>
      <c r="L75" s="131">
        <v>58</v>
      </c>
      <c r="M75" s="138"/>
      <c r="N75" s="136">
        <v>51</v>
      </c>
      <c r="O75" s="137"/>
      <c r="P75" s="131">
        <v>55</v>
      </c>
      <c r="Q75" s="138"/>
      <c r="R75" s="139">
        <f t="shared" si="22"/>
        <v>413</v>
      </c>
      <c r="S75" s="140">
        <f t="shared" si="23"/>
        <v>82.600000000000009</v>
      </c>
      <c r="T75" s="140">
        <f t="shared" si="24"/>
        <v>0</v>
      </c>
      <c r="U75" s="141">
        <f t="shared" si="25"/>
        <v>82.600000000000009</v>
      </c>
      <c r="V75" s="142">
        <v>4</v>
      </c>
      <c r="W75" s="57"/>
      <c r="X75" s="58">
        <f t="shared" si="26"/>
        <v>26.8</v>
      </c>
    </row>
    <row r="76" spans="2:24" x14ac:dyDescent="0.15">
      <c r="B76" s="131">
        <v>49</v>
      </c>
      <c r="C76" s="132" t="s">
        <v>90</v>
      </c>
      <c r="D76" s="155"/>
      <c r="E76" s="131">
        <v>94</v>
      </c>
      <c r="F76" s="134">
        <v>5</v>
      </c>
      <c r="G76" s="135">
        <f t="shared" si="21"/>
        <v>99</v>
      </c>
      <c r="H76" s="131">
        <v>72</v>
      </c>
      <c r="I76" s="138"/>
      <c r="J76" s="136">
        <v>84</v>
      </c>
      <c r="K76" s="137"/>
      <c r="L76" s="131">
        <v>54</v>
      </c>
      <c r="M76" s="138"/>
      <c r="N76" s="136">
        <v>54</v>
      </c>
      <c r="O76" s="137"/>
      <c r="P76" s="131">
        <v>54</v>
      </c>
      <c r="Q76" s="138"/>
      <c r="R76" s="139">
        <f t="shared" si="22"/>
        <v>417</v>
      </c>
      <c r="S76" s="140">
        <f t="shared" si="23"/>
        <v>83.4</v>
      </c>
      <c r="T76" s="140">
        <f t="shared" si="24"/>
        <v>0</v>
      </c>
      <c r="U76" s="141">
        <f t="shared" si="25"/>
        <v>83.4</v>
      </c>
      <c r="V76" s="142">
        <v>5</v>
      </c>
      <c r="W76" s="57"/>
      <c r="X76" s="58">
        <f t="shared" si="26"/>
        <v>27.6</v>
      </c>
    </row>
    <row r="77" spans="2:24" ht="9.75" customHeight="1" x14ac:dyDescent="0.15">
      <c r="B77" s="131">
        <v>52</v>
      </c>
      <c r="C77" s="132" t="s">
        <v>47</v>
      </c>
      <c r="D77" s="155"/>
      <c r="E77" s="131">
        <v>89</v>
      </c>
      <c r="F77" s="134">
        <v>10</v>
      </c>
      <c r="G77" s="135">
        <f t="shared" si="21"/>
        <v>99</v>
      </c>
      <c r="H77" s="131">
        <v>69</v>
      </c>
      <c r="I77" s="138"/>
      <c r="J77" s="136">
        <v>78</v>
      </c>
      <c r="K77" s="137"/>
      <c r="L77" s="131">
        <v>60</v>
      </c>
      <c r="M77" s="138"/>
      <c r="N77" s="136">
        <v>55</v>
      </c>
      <c r="O77" s="137"/>
      <c r="P77" s="131">
        <v>64</v>
      </c>
      <c r="Q77" s="138"/>
      <c r="R77" s="139">
        <f t="shared" si="22"/>
        <v>425</v>
      </c>
      <c r="S77" s="140">
        <f t="shared" si="23"/>
        <v>85</v>
      </c>
      <c r="T77" s="140">
        <f t="shared" si="24"/>
        <v>0</v>
      </c>
      <c r="U77" s="141">
        <f t="shared" si="25"/>
        <v>85</v>
      </c>
      <c r="V77" s="142">
        <v>6</v>
      </c>
      <c r="W77" s="57"/>
      <c r="X77" s="58">
        <f t="shared" si="26"/>
        <v>27.6</v>
      </c>
    </row>
    <row r="78" spans="2:24" ht="10.5" customHeight="1" x14ac:dyDescent="0.15">
      <c r="B78" s="131">
        <v>57</v>
      </c>
      <c r="C78" s="132" t="s">
        <v>86</v>
      </c>
      <c r="D78" s="155"/>
      <c r="E78" s="131">
        <v>105</v>
      </c>
      <c r="F78" s="134">
        <v>5</v>
      </c>
      <c r="G78" s="135">
        <f t="shared" si="21"/>
        <v>110</v>
      </c>
      <c r="H78" s="131">
        <v>70</v>
      </c>
      <c r="I78" s="138"/>
      <c r="J78" s="136">
        <v>75</v>
      </c>
      <c r="K78" s="137"/>
      <c r="L78" s="131">
        <v>58</v>
      </c>
      <c r="M78" s="138"/>
      <c r="N78" s="136">
        <v>63</v>
      </c>
      <c r="O78" s="137"/>
      <c r="P78" s="131">
        <v>53</v>
      </c>
      <c r="Q78" s="138"/>
      <c r="R78" s="139">
        <f t="shared" si="22"/>
        <v>429</v>
      </c>
      <c r="S78" s="140">
        <f t="shared" si="23"/>
        <v>85.800000000000011</v>
      </c>
      <c r="T78" s="140">
        <f t="shared" si="24"/>
        <v>0</v>
      </c>
      <c r="U78" s="141">
        <f t="shared" si="25"/>
        <v>85.800000000000011</v>
      </c>
      <c r="V78" s="143">
        <v>7</v>
      </c>
      <c r="W78" s="57"/>
      <c r="X78" s="58">
        <f t="shared" si="26"/>
        <v>26.6</v>
      </c>
    </row>
    <row r="79" spans="2:24" x14ac:dyDescent="0.15">
      <c r="B79" s="35">
        <v>48</v>
      </c>
      <c r="C79" s="36" t="s">
        <v>89</v>
      </c>
      <c r="D79" s="71"/>
      <c r="E79" s="35">
        <v>93</v>
      </c>
      <c r="F79" s="37">
        <v>10</v>
      </c>
      <c r="G79" s="28">
        <f t="shared" si="21"/>
        <v>103</v>
      </c>
      <c r="H79" s="35">
        <v>65</v>
      </c>
      <c r="I79" s="38"/>
      <c r="J79" s="39">
        <v>74</v>
      </c>
      <c r="K79" s="40"/>
      <c r="L79" s="35">
        <v>59</v>
      </c>
      <c r="M79" s="38"/>
      <c r="N79" s="39">
        <v>57</v>
      </c>
      <c r="O79" s="40"/>
      <c r="P79" s="35">
        <v>76</v>
      </c>
      <c r="Q79" s="38"/>
      <c r="R79" s="41">
        <f t="shared" si="22"/>
        <v>434</v>
      </c>
      <c r="S79" s="42">
        <f t="shared" si="23"/>
        <v>86.800000000000011</v>
      </c>
      <c r="T79" s="42">
        <f t="shared" si="24"/>
        <v>0</v>
      </c>
      <c r="U79" s="43">
        <f t="shared" si="25"/>
        <v>86.800000000000011</v>
      </c>
      <c r="V79" s="44">
        <v>8</v>
      </c>
      <c r="W79" s="57"/>
      <c r="X79" s="58">
        <f t="shared" si="26"/>
        <v>26.6</v>
      </c>
    </row>
    <row r="80" spans="2:24" x14ac:dyDescent="0.15">
      <c r="B80" s="35">
        <v>73</v>
      </c>
      <c r="C80" s="36" t="s">
        <v>87</v>
      </c>
      <c r="D80" s="71"/>
      <c r="E80" s="35">
        <v>105</v>
      </c>
      <c r="F80" s="37"/>
      <c r="G80" s="28">
        <f t="shared" si="21"/>
        <v>105</v>
      </c>
      <c r="H80" s="35">
        <v>62</v>
      </c>
      <c r="I80" s="38"/>
      <c r="J80" s="39">
        <v>110</v>
      </c>
      <c r="K80" s="40"/>
      <c r="L80" s="35">
        <v>55</v>
      </c>
      <c r="M80" s="38"/>
      <c r="N80" s="39">
        <v>51</v>
      </c>
      <c r="O80" s="40"/>
      <c r="P80" s="35">
        <v>55</v>
      </c>
      <c r="Q80" s="38"/>
      <c r="R80" s="41">
        <f t="shared" si="22"/>
        <v>438</v>
      </c>
      <c r="S80" s="42">
        <f t="shared" si="23"/>
        <v>87.600000000000009</v>
      </c>
      <c r="T80" s="42">
        <f t="shared" si="24"/>
        <v>0</v>
      </c>
      <c r="U80" s="43">
        <f t="shared" si="25"/>
        <v>87.600000000000009</v>
      </c>
      <c r="V80" s="44">
        <v>9</v>
      </c>
      <c r="W80" s="57"/>
      <c r="X80" s="58">
        <f t="shared" si="26"/>
        <v>33</v>
      </c>
    </row>
    <row r="81" spans="2:24" x14ac:dyDescent="0.15">
      <c r="B81" s="35">
        <v>66</v>
      </c>
      <c r="C81" s="36" t="s">
        <v>57</v>
      </c>
      <c r="D81" s="71"/>
      <c r="E81" s="35">
        <v>102</v>
      </c>
      <c r="F81" s="37"/>
      <c r="G81" s="28">
        <f t="shared" si="21"/>
        <v>102</v>
      </c>
      <c r="H81" s="35">
        <v>71</v>
      </c>
      <c r="I81" s="38"/>
      <c r="J81" s="39">
        <v>92</v>
      </c>
      <c r="K81" s="40"/>
      <c r="L81" s="35">
        <v>63</v>
      </c>
      <c r="M81" s="38"/>
      <c r="N81" s="39">
        <v>59</v>
      </c>
      <c r="O81" s="40"/>
      <c r="P81" s="35">
        <v>63</v>
      </c>
      <c r="Q81" s="38"/>
      <c r="R81" s="41">
        <f t="shared" si="22"/>
        <v>450</v>
      </c>
      <c r="S81" s="42">
        <f t="shared" si="23"/>
        <v>90</v>
      </c>
      <c r="T81" s="42">
        <f t="shared" si="24"/>
        <v>0</v>
      </c>
      <c r="U81" s="43">
        <f t="shared" si="25"/>
        <v>90</v>
      </c>
      <c r="V81" s="44">
        <v>10</v>
      </c>
      <c r="W81" s="57"/>
      <c r="X81" s="58">
        <f t="shared" si="26"/>
        <v>31</v>
      </c>
    </row>
    <row r="82" spans="2:24" x14ac:dyDescent="0.15">
      <c r="B82" s="35">
        <v>81</v>
      </c>
      <c r="C82" s="36" t="s">
        <v>23</v>
      </c>
      <c r="D82" s="71"/>
      <c r="E82" s="35">
        <v>97</v>
      </c>
      <c r="F82" s="37"/>
      <c r="G82" s="28">
        <f t="shared" si="21"/>
        <v>97</v>
      </c>
      <c r="H82" s="35">
        <v>71</v>
      </c>
      <c r="I82" s="38"/>
      <c r="J82" s="39">
        <v>107</v>
      </c>
      <c r="K82" s="40"/>
      <c r="L82" s="35">
        <v>63</v>
      </c>
      <c r="M82" s="38"/>
      <c r="N82" s="39">
        <v>57</v>
      </c>
      <c r="O82" s="40"/>
      <c r="P82" s="35">
        <v>72</v>
      </c>
      <c r="Q82" s="38"/>
      <c r="R82" s="41">
        <f t="shared" si="22"/>
        <v>467</v>
      </c>
      <c r="S82" s="42">
        <f t="shared" si="23"/>
        <v>93.4</v>
      </c>
      <c r="T82" s="42">
        <f t="shared" si="24"/>
        <v>0</v>
      </c>
      <c r="U82" s="43">
        <f t="shared" si="25"/>
        <v>93.4</v>
      </c>
      <c r="V82" s="34">
        <v>11</v>
      </c>
      <c r="W82" s="57"/>
      <c r="X82" s="58">
        <f t="shared" si="26"/>
        <v>34</v>
      </c>
    </row>
    <row r="83" spans="2:24" ht="10.5" customHeight="1" x14ac:dyDescent="0.15">
      <c r="B83" s="77">
        <v>17</v>
      </c>
      <c r="C83" s="78" t="s">
        <v>48</v>
      </c>
      <c r="D83" s="79"/>
      <c r="E83" s="77">
        <v>104</v>
      </c>
      <c r="F83" s="80"/>
      <c r="G83" s="28">
        <f t="shared" si="21"/>
        <v>104</v>
      </c>
      <c r="H83" s="35">
        <v>92</v>
      </c>
      <c r="I83" s="38"/>
      <c r="J83" s="39">
        <v>107</v>
      </c>
      <c r="K83" s="40"/>
      <c r="L83" s="35">
        <v>75</v>
      </c>
      <c r="M83" s="38"/>
      <c r="N83" s="39">
        <v>125</v>
      </c>
      <c r="O83" s="40"/>
      <c r="P83" s="35">
        <v>82</v>
      </c>
      <c r="Q83" s="38"/>
      <c r="R83" s="41">
        <f t="shared" si="22"/>
        <v>585</v>
      </c>
      <c r="S83" s="42">
        <f t="shared" si="23"/>
        <v>117</v>
      </c>
      <c r="T83" s="42">
        <f t="shared" si="24"/>
        <v>0</v>
      </c>
      <c r="U83" s="43">
        <f t="shared" si="25"/>
        <v>117</v>
      </c>
      <c r="V83" s="44">
        <v>12</v>
      </c>
      <c r="W83" s="57"/>
      <c r="X83" s="58">
        <f t="shared" si="26"/>
        <v>36.4</v>
      </c>
    </row>
    <row r="84" spans="2:24" ht="9" customHeight="1" x14ac:dyDescent="0.15">
      <c r="B84" s="35">
        <v>51</v>
      </c>
      <c r="C84" s="36" t="s">
        <v>52</v>
      </c>
      <c r="D84" s="71"/>
      <c r="E84" s="35">
        <v>104</v>
      </c>
      <c r="F84" s="37">
        <v>10</v>
      </c>
      <c r="G84" s="28">
        <f t="shared" si="21"/>
        <v>114</v>
      </c>
      <c r="H84" s="35">
        <v>76</v>
      </c>
      <c r="I84" s="38"/>
      <c r="J84" s="39">
        <v>116</v>
      </c>
      <c r="K84" s="40"/>
      <c r="L84" s="35">
        <v>73</v>
      </c>
      <c r="M84" s="38"/>
      <c r="N84" s="39">
        <v>93</v>
      </c>
      <c r="O84" s="40">
        <v>20</v>
      </c>
      <c r="P84" s="35">
        <v>76</v>
      </c>
      <c r="Q84" s="38"/>
      <c r="R84" s="41">
        <f t="shared" si="22"/>
        <v>548</v>
      </c>
      <c r="S84" s="42">
        <f t="shared" si="23"/>
        <v>109.60000000000001</v>
      </c>
      <c r="T84" s="42">
        <f t="shared" si="24"/>
        <v>20</v>
      </c>
      <c r="U84" s="43">
        <f t="shared" si="25"/>
        <v>129.60000000000002</v>
      </c>
      <c r="V84" s="44">
        <v>13</v>
      </c>
      <c r="W84" s="57"/>
      <c r="X84" s="58">
        <f t="shared" si="26"/>
        <v>37.800000000000004</v>
      </c>
    </row>
    <row r="85" spans="2:24" x14ac:dyDescent="0.15">
      <c r="B85" s="77">
        <v>10</v>
      </c>
      <c r="C85" s="78" t="s">
        <v>91</v>
      </c>
      <c r="D85" s="79"/>
      <c r="E85" s="77">
        <v>121</v>
      </c>
      <c r="F85" s="80"/>
      <c r="G85" s="28">
        <f t="shared" si="21"/>
        <v>121</v>
      </c>
      <c r="H85" s="35">
        <v>79</v>
      </c>
      <c r="I85" s="38"/>
      <c r="J85" s="39">
        <v>121</v>
      </c>
      <c r="K85" s="40"/>
      <c r="L85" s="35">
        <v>77</v>
      </c>
      <c r="M85" s="38"/>
      <c r="N85" s="39">
        <v>102</v>
      </c>
      <c r="O85" s="40">
        <v>20</v>
      </c>
      <c r="P85" s="35">
        <v>81</v>
      </c>
      <c r="Q85" s="38"/>
      <c r="R85" s="41">
        <f t="shared" si="22"/>
        <v>581</v>
      </c>
      <c r="S85" s="42">
        <f t="shared" si="23"/>
        <v>116.2</v>
      </c>
      <c r="T85" s="42">
        <f t="shared" si="24"/>
        <v>20</v>
      </c>
      <c r="U85" s="43">
        <f t="shared" si="25"/>
        <v>136.19999999999999</v>
      </c>
      <c r="V85" s="44">
        <v>14</v>
      </c>
      <c r="W85" s="92"/>
      <c r="X85" s="93">
        <f t="shared" si="26"/>
        <v>39.6</v>
      </c>
    </row>
    <row r="86" spans="2:24" ht="9.75" thickBot="1" x14ac:dyDescent="0.2">
      <c r="B86" s="45">
        <v>14</v>
      </c>
      <c r="C86" s="46" t="s">
        <v>104</v>
      </c>
      <c r="D86" s="73"/>
      <c r="E86" s="45">
        <v>105</v>
      </c>
      <c r="F86" s="47">
        <v>10</v>
      </c>
      <c r="G86" s="76">
        <f t="shared" si="21"/>
        <v>115</v>
      </c>
      <c r="H86" s="45">
        <v>114</v>
      </c>
      <c r="I86" s="48"/>
      <c r="J86" s="49">
        <v>123</v>
      </c>
      <c r="K86" s="50"/>
      <c r="L86" s="45">
        <v>83</v>
      </c>
      <c r="M86" s="48"/>
      <c r="N86" s="49">
        <v>97</v>
      </c>
      <c r="O86" s="50"/>
      <c r="P86" s="45">
        <v>300</v>
      </c>
      <c r="Q86" s="48"/>
      <c r="R86" s="51">
        <f t="shared" si="22"/>
        <v>832</v>
      </c>
      <c r="S86" s="52">
        <f t="shared" si="23"/>
        <v>166.4</v>
      </c>
      <c r="T86" s="52">
        <f t="shared" si="24"/>
        <v>0</v>
      </c>
      <c r="U86" s="53">
        <f t="shared" si="25"/>
        <v>166.4</v>
      </c>
      <c r="V86" s="170">
        <v>15</v>
      </c>
      <c r="W86" s="107"/>
      <c r="X86" s="93">
        <f t="shared" si="26"/>
        <v>41.2</v>
      </c>
    </row>
    <row r="87" spans="2:24" x14ac:dyDescent="0.15">
      <c r="B87" s="25"/>
      <c r="C87" s="116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117"/>
      <c r="S87" s="117"/>
      <c r="T87" s="117"/>
      <c r="U87" s="117"/>
      <c r="V87" s="118"/>
      <c r="W87" s="119"/>
      <c r="X87" s="120"/>
    </row>
    <row r="88" spans="2:24" ht="9.75" thickBot="1" x14ac:dyDescent="0.2">
      <c r="B88" s="1" t="s">
        <v>21</v>
      </c>
      <c r="C88" s="1"/>
      <c r="D88" s="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118"/>
      <c r="X88" s="3"/>
    </row>
    <row r="89" spans="2:24" x14ac:dyDescent="0.15">
      <c r="B89" s="59"/>
      <c r="C89" s="67"/>
      <c r="D89" s="68"/>
      <c r="E89" s="128" t="s">
        <v>20</v>
      </c>
      <c r="F89" s="129"/>
      <c r="G89" s="130"/>
      <c r="H89" s="125" t="s">
        <v>11</v>
      </c>
      <c r="I89" s="126"/>
      <c r="J89" s="123" t="s">
        <v>12</v>
      </c>
      <c r="K89" s="124"/>
      <c r="L89" s="125" t="s">
        <v>13</v>
      </c>
      <c r="M89" s="126"/>
      <c r="N89" s="123" t="s">
        <v>14</v>
      </c>
      <c r="O89" s="124"/>
      <c r="P89" s="125" t="s">
        <v>15</v>
      </c>
      <c r="Q89" s="126"/>
      <c r="R89" s="11" t="s">
        <v>2</v>
      </c>
      <c r="S89" s="12" t="s">
        <v>10</v>
      </c>
      <c r="T89" s="12" t="s">
        <v>3</v>
      </c>
      <c r="U89" s="13" t="s">
        <v>2</v>
      </c>
      <c r="V89" s="14" t="s">
        <v>2</v>
      </c>
      <c r="W89" s="54"/>
      <c r="X89" s="14" t="s">
        <v>17</v>
      </c>
    </row>
    <row r="90" spans="2:24" ht="9.75" thickBot="1" x14ac:dyDescent="0.2">
      <c r="B90" s="18" t="s">
        <v>0</v>
      </c>
      <c r="C90" s="69" t="s">
        <v>1</v>
      </c>
      <c r="D90" s="70"/>
      <c r="E90" s="18" t="s">
        <v>5</v>
      </c>
      <c r="F90" s="19" t="s">
        <v>8</v>
      </c>
      <c r="G90" s="20" t="s">
        <v>9</v>
      </c>
      <c r="H90" s="18" t="s">
        <v>5</v>
      </c>
      <c r="I90" s="20" t="s">
        <v>6</v>
      </c>
      <c r="J90" s="21" t="s">
        <v>5</v>
      </c>
      <c r="K90" s="22" t="s">
        <v>6</v>
      </c>
      <c r="L90" s="18" t="s">
        <v>5</v>
      </c>
      <c r="M90" s="20" t="s">
        <v>6</v>
      </c>
      <c r="N90" s="21" t="s">
        <v>5</v>
      </c>
      <c r="O90" s="22" t="s">
        <v>6</v>
      </c>
      <c r="P90" s="18" t="s">
        <v>5</v>
      </c>
      <c r="Q90" s="20" t="s">
        <v>6</v>
      </c>
      <c r="R90" s="18" t="s">
        <v>4</v>
      </c>
      <c r="S90" s="19" t="s">
        <v>3</v>
      </c>
      <c r="T90" s="19" t="s">
        <v>16</v>
      </c>
      <c r="U90" s="20" t="s">
        <v>3</v>
      </c>
      <c r="V90" s="23" t="s">
        <v>7</v>
      </c>
      <c r="W90" s="55"/>
      <c r="X90" s="23" t="s">
        <v>58</v>
      </c>
    </row>
    <row r="91" spans="2:24" x14ac:dyDescent="0.15">
      <c r="B91" s="145">
        <v>18</v>
      </c>
      <c r="C91" s="146" t="s">
        <v>93</v>
      </c>
      <c r="D91" s="147"/>
      <c r="E91" s="145">
        <v>97</v>
      </c>
      <c r="F91" s="148">
        <v>5</v>
      </c>
      <c r="G91" s="135">
        <f t="shared" ref="G91:G97" si="27">E91+F91</f>
        <v>102</v>
      </c>
      <c r="H91" s="145">
        <v>60</v>
      </c>
      <c r="I91" s="135"/>
      <c r="J91" s="149">
        <v>63</v>
      </c>
      <c r="K91" s="150"/>
      <c r="L91" s="145">
        <v>51</v>
      </c>
      <c r="M91" s="135"/>
      <c r="N91" s="149">
        <v>45</v>
      </c>
      <c r="O91" s="150"/>
      <c r="P91" s="145">
        <v>50</v>
      </c>
      <c r="Q91" s="135"/>
      <c r="R91" s="151">
        <f t="shared" ref="R91:R97" si="28">SUM(G91+H91+J91+L91+N91+P91)</f>
        <v>371</v>
      </c>
      <c r="S91" s="152">
        <f t="shared" ref="S91:S97" si="29">R91*0.2</f>
        <v>74.2</v>
      </c>
      <c r="T91" s="152">
        <f t="shared" ref="T91:T97" si="30">I91+K91+M91+O91+Q91</f>
        <v>0</v>
      </c>
      <c r="U91" s="153">
        <f t="shared" ref="U91:U97" si="31">SUM(I91+K91+M91+O91+Q91)+R91*0.2</f>
        <v>74.2</v>
      </c>
      <c r="V91" s="143">
        <v>1</v>
      </c>
      <c r="W91" s="56"/>
      <c r="X91" s="112">
        <f t="shared" ref="X91:X97" si="32">(J91+L91)*0.2+K91+M91</f>
        <v>22.8</v>
      </c>
    </row>
    <row r="92" spans="2:24" x14ac:dyDescent="0.15">
      <c r="B92" s="131">
        <v>72</v>
      </c>
      <c r="C92" s="132" t="s">
        <v>49</v>
      </c>
      <c r="D92" s="155"/>
      <c r="E92" s="131">
        <v>82</v>
      </c>
      <c r="F92" s="134"/>
      <c r="G92" s="135">
        <f t="shared" si="27"/>
        <v>82</v>
      </c>
      <c r="H92" s="131">
        <v>64</v>
      </c>
      <c r="I92" s="138"/>
      <c r="J92" s="136">
        <v>70</v>
      </c>
      <c r="K92" s="137"/>
      <c r="L92" s="131">
        <v>55</v>
      </c>
      <c r="M92" s="138"/>
      <c r="N92" s="136">
        <v>51</v>
      </c>
      <c r="O92" s="137"/>
      <c r="P92" s="131">
        <v>54</v>
      </c>
      <c r="Q92" s="138"/>
      <c r="R92" s="139">
        <f t="shared" si="28"/>
        <v>376</v>
      </c>
      <c r="S92" s="140">
        <f t="shared" si="29"/>
        <v>75.2</v>
      </c>
      <c r="T92" s="140">
        <f t="shared" si="30"/>
        <v>0</v>
      </c>
      <c r="U92" s="141">
        <f t="shared" si="31"/>
        <v>75.2</v>
      </c>
      <c r="V92" s="142">
        <v>2</v>
      </c>
      <c r="W92" s="57"/>
      <c r="X92" s="58">
        <f t="shared" si="32"/>
        <v>25</v>
      </c>
    </row>
    <row r="93" spans="2:24" x14ac:dyDescent="0.15">
      <c r="B93" s="131">
        <v>19</v>
      </c>
      <c r="C93" s="132" t="s">
        <v>94</v>
      </c>
      <c r="D93" s="155"/>
      <c r="E93" s="131">
        <v>104</v>
      </c>
      <c r="F93" s="134"/>
      <c r="G93" s="135">
        <f t="shared" si="27"/>
        <v>104</v>
      </c>
      <c r="H93" s="131">
        <v>68</v>
      </c>
      <c r="I93" s="138"/>
      <c r="J93" s="136">
        <v>76</v>
      </c>
      <c r="K93" s="137"/>
      <c r="L93" s="131">
        <v>90</v>
      </c>
      <c r="M93" s="138"/>
      <c r="N93" s="136">
        <v>45</v>
      </c>
      <c r="O93" s="137"/>
      <c r="P93" s="131">
        <v>70</v>
      </c>
      <c r="Q93" s="138"/>
      <c r="R93" s="139">
        <f t="shared" si="28"/>
        <v>453</v>
      </c>
      <c r="S93" s="140">
        <f t="shared" si="29"/>
        <v>90.600000000000009</v>
      </c>
      <c r="T93" s="140">
        <f t="shared" si="30"/>
        <v>0</v>
      </c>
      <c r="U93" s="141">
        <f t="shared" si="31"/>
        <v>90.600000000000009</v>
      </c>
      <c r="V93" s="142">
        <v>3</v>
      </c>
      <c r="W93" s="57"/>
      <c r="X93" s="58">
        <f t="shared" ref="X93" si="33">(J93+L93)*0.2+K93+M93</f>
        <v>33.200000000000003</v>
      </c>
    </row>
    <row r="94" spans="2:24" x14ac:dyDescent="0.15">
      <c r="B94" s="131">
        <v>43</v>
      </c>
      <c r="C94" s="132" t="s">
        <v>46</v>
      </c>
      <c r="D94" s="155"/>
      <c r="E94" s="131">
        <v>97</v>
      </c>
      <c r="F94" s="134"/>
      <c r="G94" s="135">
        <f t="shared" si="27"/>
        <v>97</v>
      </c>
      <c r="H94" s="131">
        <v>78</v>
      </c>
      <c r="I94" s="138"/>
      <c r="J94" s="136">
        <v>89</v>
      </c>
      <c r="K94" s="137"/>
      <c r="L94" s="131">
        <v>67</v>
      </c>
      <c r="M94" s="138"/>
      <c r="N94" s="136">
        <v>57</v>
      </c>
      <c r="O94" s="137"/>
      <c r="P94" s="131">
        <v>66</v>
      </c>
      <c r="Q94" s="138"/>
      <c r="R94" s="139">
        <f t="shared" si="28"/>
        <v>454</v>
      </c>
      <c r="S94" s="140">
        <f t="shared" si="29"/>
        <v>90.800000000000011</v>
      </c>
      <c r="T94" s="140">
        <f t="shared" si="30"/>
        <v>0</v>
      </c>
      <c r="U94" s="141">
        <f t="shared" si="31"/>
        <v>90.800000000000011</v>
      </c>
      <c r="V94" s="142">
        <v>4</v>
      </c>
      <c r="W94" s="57"/>
      <c r="X94" s="58">
        <f t="shared" si="32"/>
        <v>31.200000000000003</v>
      </c>
    </row>
    <row r="95" spans="2:24" x14ac:dyDescent="0.15">
      <c r="B95" s="131">
        <v>7</v>
      </c>
      <c r="C95" s="132" t="s">
        <v>92</v>
      </c>
      <c r="D95" s="155"/>
      <c r="E95" s="131">
        <v>115</v>
      </c>
      <c r="F95" s="134">
        <v>5</v>
      </c>
      <c r="G95" s="135">
        <f t="shared" si="27"/>
        <v>120</v>
      </c>
      <c r="H95" s="131">
        <v>87</v>
      </c>
      <c r="I95" s="138"/>
      <c r="J95" s="136">
        <v>97</v>
      </c>
      <c r="K95" s="137"/>
      <c r="L95" s="131">
        <v>70</v>
      </c>
      <c r="M95" s="138"/>
      <c r="N95" s="136">
        <v>71</v>
      </c>
      <c r="O95" s="137"/>
      <c r="P95" s="131">
        <v>79</v>
      </c>
      <c r="Q95" s="138"/>
      <c r="R95" s="139">
        <f t="shared" si="28"/>
        <v>524</v>
      </c>
      <c r="S95" s="140">
        <f t="shared" si="29"/>
        <v>104.80000000000001</v>
      </c>
      <c r="T95" s="152">
        <f t="shared" si="30"/>
        <v>0</v>
      </c>
      <c r="U95" s="141">
        <f t="shared" si="31"/>
        <v>104.80000000000001</v>
      </c>
      <c r="V95" s="142">
        <v>5</v>
      </c>
      <c r="W95" s="57"/>
      <c r="X95" s="58">
        <f t="shared" si="32"/>
        <v>33.4</v>
      </c>
    </row>
    <row r="96" spans="2:24" x14ac:dyDescent="0.15">
      <c r="B96" s="35">
        <v>35</v>
      </c>
      <c r="C96" s="36" t="s">
        <v>40</v>
      </c>
      <c r="D96" s="71"/>
      <c r="E96" s="35">
        <v>99</v>
      </c>
      <c r="F96" s="37">
        <v>5</v>
      </c>
      <c r="G96" s="28">
        <f t="shared" si="27"/>
        <v>104</v>
      </c>
      <c r="H96" s="35">
        <v>74</v>
      </c>
      <c r="I96" s="38"/>
      <c r="J96" s="39">
        <v>85</v>
      </c>
      <c r="K96" s="40"/>
      <c r="L96" s="35">
        <v>95</v>
      </c>
      <c r="M96" s="38"/>
      <c r="N96" s="39">
        <v>57</v>
      </c>
      <c r="O96" s="40"/>
      <c r="P96" s="35">
        <v>86</v>
      </c>
      <c r="Q96" s="38">
        <v>20</v>
      </c>
      <c r="R96" s="41">
        <f t="shared" si="28"/>
        <v>501</v>
      </c>
      <c r="S96" s="42">
        <f t="shared" si="29"/>
        <v>100.2</v>
      </c>
      <c r="T96" s="42">
        <f t="shared" si="30"/>
        <v>20</v>
      </c>
      <c r="U96" s="43">
        <f t="shared" si="31"/>
        <v>120.2</v>
      </c>
      <c r="V96" s="44">
        <v>6</v>
      </c>
      <c r="W96" s="57"/>
      <c r="X96" s="58">
        <f t="shared" si="32"/>
        <v>36</v>
      </c>
    </row>
    <row r="97" spans="2:24" ht="9.75" thickBot="1" x14ac:dyDescent="0.2">
      <c r="B97" s="45">
        <v>55</v>
      </c>
      <c r="C97" s="46" t="s">
        <v>95</v>
      </c>
      <c r="D97" s="73"/>
      <c r="E97" s="45">
        <v>118</v>
      </c>
      <c r="F97" s="47">
        <v>5</v>
      </c>
      <c r="G97" s="76">
        <f t="shared" si="27"/>
        <v>123</v>
      </c>
      <c r="H97" s="45">
        <v>120</v>
      </c>
      <c r="I97" s="48"/>
      <c r="J97" s="49">
        <v>132</v>
      </c>
      <c r="K97" s="50"/>
      <c r="L97" s="45">
        <v>95</v>
      </c>
      <c r="M97" s="48"/>
      <c r="N97" s="49">
        <v>79</v>
      </c>
      <c r="O97" s="50"/>
      <c r="P97" s="45">
        <v>89</v>
      </c>
      <c r="Q97" s="48"/>
      <c r="R97" s="51">
        <f t="shared" si="28"/>
        <v>638</v>
      </c>
      <c r="S97" s="52">
        <f t="shared" si="29"/>
        <v>127.60000000000001</v>
      </c>
      <c r="T97" s="52">
        <f t="shared" si="30"/>
        <v>0</v>
      </c>
      <c r="U97" s="53">
        <f t="shared" si="31"/>
        <v>127.60000000000001</v>
      </c>
      <c r="V97" s="23">
        <v>7</v>
      </c>
      <c r="W97" s="55"/>
      <c r="X97" s="58">
        <f t="shared" si="32"/>
        <v>45.400000000000006</v>
      </c>
    </row>
    <row r="98" spans="2:24" x14ac:dyDescent="0.15">
      <c r="B98" s="25"/>
      <c r="C98" s="116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117"/>
      <c r="S98" s="117"/>
      <c r="T98" s="117"/>
      <c r="U98" s="117"/>
      <c r="V98" s="118"/>
      <c r="W98" s="172"/>
      <c r="X98" s="117"/>
    </row>
    <row r="99" spans="2:24" ht="9.75" thickBot="1" x14ac:dyDescent="0.2">
      <c r="B99" s="1" t="s">
        <v>102</v>
      </c>
      <c r="D99" s="2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X99" s="3"/>
    </row>
    <row r="100" spans="2:24" x14ac:dyDescent="0.15">
      <c r="B100" s="59"/>
      <c r="C100" s="67"/>
      <c r="D100" s="68"/>
      <c r="E100" s="128" t="s">
        <v>20</v>
      </c>
      <c r="F100" s="129"/>
      <c r="G100" s="130"/>
      <c r="H100" s="123" t="s">
        <v>11</v>
      </c>
      <c r="I100" s="124"/>
      <c r="J100" s="125" t="s">
        <v>12</v>
      </c>
      <c r="K100" s="126"/>
      <c r="L100" s="123" t="s">
        <v>13</v>
      </c>
      <c r="M100" s="124"/>
      <c r="N100" s="125" t="s">
        <v>14</v>
      </c>
      <c r="O100" s="126"/>
      <c r="P100" s="123" t="s">
        <v>15</v>
      </c>
      <c r="Q100" s="124"/>
      <c r="R100" s="110" t="s">
        <v>2</v>
      </c>
      <c r="S100" s="111" t="s">
        <v>10</v>
      </c>
      <c r="T100" s="111" t="s">
        <v>3</v>
      </c>
      <c r="U100" s="109" t="s">
        <v>2</v>
      </c>
      <c r="V100" s="14" t="s">
        <v>2</v>
      </c>
      <c r="W100" s="54"/>
      <c r="X100" s="14" t="s">
        <v>17</v>
      </c>
    </row>
    <row r="101" spans="2:24" ht="9.75" customHeight="1" thickBot="1" x14ac:dyDescent="0.2">
      <c r="B101" s="18" t="s">
        <v>0</v>
      </c>
      <c r="C101" s="69" t="s">
        <v>1</v>
      </c>
      <c r="D101" s="70"/>
      <c r="E101" s="18" t="s">
        <v>5</v>
      </c>
      <c r="F101" s="19" t="s">
        <v>8</v>
      </c>
      <c r="G101" s="20" t="s">
        <v>9</v>
      </c>
      <c r="H101" s="21" t="s">
        <v>5</v>
      </c>
      <c r="I101" s="22" t="s">
        <v>6</v>
      </c>
      <c r="J101" s="18" t="s">
        <v>5</v>
      </c>
      <c r="K101" s="20" t="s">
        <v>6</v>
      </c>
      <c r="L101" s="21" t="s">
        <v>5</v>
      </c>
      <c r="M101" s="22" t="s">
        <v>6</v>
      </c>
      <c r="N101" s="18" t="s">
        <v>5</v>
      </c>
      <c r="O101" s="20" t="s">
        <v>6</v>
      </c>
      <c r="P101" s="21" t="s">
        <v>5</v>
      </c>
      <c r="Q101" s="22" t="s">
        <v>6</v>
      </c>
      <c r="R101" s="18" t="s">
        <v>4</v>
      </c>
      <c r="S101" s="19" t="s">
        <v>3</v>
      </c>
      <c r="T101" s="19" t="s">
        <v>16</v>
      </c>
      <c r="U101" s="22" t="s">
        <v>3</v>
      </c>
      <c r="V101" s="23" t="s">
        <v>7</v>
      </c>
      <c r="W101" s="55"/>
      <c r="X101" s="23" t="s">
        <v>58</v>
      </c>
    </row>
    <row r="102" spans="2:24" ht="9.75" thickBot="1" x14ac:dyDescent="0.2">
      <c r="B102" s="156">
        <v>77</v>
      </c>
      <c r="C102" s="157" t="s">
        <v>84</v>
      </c>
      <c r="D102" s="158"/>
      <c r="E102" s="156">
        <v>95</v>
      </c>
      <c r="F102" s="159">
        <v>5</v>
      </c>
      <c r="G102" s="160">
        <f>E102+F102</f>
        <v>100</v>
      </c>
      <c r="H102" s="161">
        <v>79</v>
      </c>
      <c r="I102" s="162"/>
      <c r="J102" s="156">
        <v>77</v>
      </c>
      <c r="K102" s="160"/>
      <c r="L102" s="161">
        <v>59</v>
      </c>
      <c r="M102" s="162"/>
      <c r="N102" s="156">
        <v>64</v>
      </c>
      <c r="O102" s="160"/>
      <c r="P102" s="161">
        <v>71</v>
      </c>
      <c r="Q102" s="162"/>
      <c r="R102" s="163">
        <f>SUM(G102+H102+J102+L102+N102+P102)</f>
        <v>450</v>
      </c>
      <c r="S102" s="164">
        <f>R102*0.2</f>
        <v>90</v>
      </c>
      <c r="T102" s="164">
        <f>I102+K102+M102+O102+Q102</f>
        <v>0</v>
      </c>
      <c r="U102" s="165">
        <f>SUM(I102+K102+M102+O102+Q102)+R102*0.2</f>
        <v>90</v>
      </c>
      <c r="V102" s="166">
        <v>1</v>
      </c>
      <c r="W102" s="54"/>
      <c r="X102" s="169">
        <f t="shared" ref="X102:X105" si="34">(J102+L102)*0.2+K102+M102</f>
        <v>27.200000000000003</v>
      </c>
    </row>
    <row r="103" spans="2:24" ht="9.75" thickBot="1" x14ac:dyDescent="0.2">
      <c r="B103" s="131">
        <v>78</v>
      </c>
      <c r="C103" s="167" t="s">
        <v>53</v>
      </c>
      <c r="D103" s="155"/>
      <c r="E103" s="131">
        <v>123</v>
      </c>
      <c r="F103" s="134"/>
      <c r="G103" s="135">
        <f>E103+F103</f>
        <v>123</v>
      </c>
      <c r="H103" s="136">
        <v>76</v>
      </c>
      <c r="I103" s="137"/>
      <c r="J103" s="131">
        <v>84</v>
      </c>
      <c r="K103" s="138"/>
      <c r="L103" s="136">
        <v>65</v>
      </c>
      <c r="M103" s="137"/>
      <c r="N103" s="131">
        <v>106</v>
      </c>
      <c r="O103" s="138"/>
      <c r="P103" s="136">
        <v>75</v>
      </c>
      <c r="Q103" s="137"/>
      <c r="R103" s="139">
        <f>SUM(G103+H103+J103+L103+N103+P103)</f>
        <v>529</v>
      </c>
      <c r="S103" s="140">
        <f>R103*0.2</f>
        <v>105.80000000000001</v>
      </c>
      <c r="T103" s="140">
        <f>I103+K103+M103+O103+Q103</f>
        <v>0</v>
      </c>
      <c r="U103" s="168">
        <f>SUM(I103+K103+M103+O103+Q103)+R103*0.2</f>
        <v>105.80000000000001</v>
      </c>
      <c r="V103" s="142">
        <v>2</v>
      </c>
      <c r="W103" s="57"/>
      <c r="X103" s="81">
        <f t="shared" si="34"/>
        <v>29.8</v>
      </c>
    </row>
    <row r="104" spans="2:24" ht="9.75" customHeight="1" thickBot="1" x14ac:dyDescent="0.2">
      <c r="B104" s="24">
        <v>75</v>
      </c>
      <c r="C104" s="94" t="s">
        <v>107</v>
      </c>
      <c r="D104" s="71"/>
      <c r="E104" s="35">
        <v>93</v>
      </c>
      <c r="F104" s="37">
        <v>5</v>
      </c>
      <c r="G104" s="28">
        <f>E104+F104</f>
        <v>98</v>
      </c>
      <c r="H104" s="39">
        <v>56</v>
      </c>
      <c r="I104" s="40"/>
      <c r="J104" s="35">
        <v>62</v>
      </c>
      <c r="K104" s="38"/>
      <c r="L104" s="39">
        <v>51</v>
      </c>
      <c r="M104" s="40"/>
      <c r="N104" s="35">
        <v>45</v>
      </c>
      <c r="O104" s="38"/>
      <c r="P104" s="39">
        <v>300</v>
      </c>
      <c r="Q104" s="40"/>
      <c r="R104" s="41">
        <f>SUM(G104+H104+J104+L104+N104+P104)</f>
        <v>612</v>
      </c>
      <c r="S104" s="42">
        <f>R104*0.2</f>
        <v>122.4</v>
      </c>
      <c r="T104" s="42">
        <f>I104+K104+M104+O104+Q104</f>
        <v>0</v>
      </c>
      <c r="U104" s="74">
        <f>SUM(I104+K104+M104+O104+Q104)+R104*0.2</f>
        <v>122.4</v>
      </c>
      <c r="V104" s="44">
        <v>3</v>
      </c>
      <c r="W104" s="57"/>
      <c r="X104" s="115">
        <f t="shared" ref="X104" si="35">(J104+L104)*0.2+K104+M104</f>
        <v>22.6</v>
      </c>
    </row>
    <row r="105" spans="2:24" ht="15" customHeight="1" x14ac:dyDescent="0.15">
      <c r="B105" s="35">
        <v>76</v>
      </c>
      <c r="C105" s="72" t="s">
        <v>106</v>
      </c>
      <c r="D105" s="30"/>
      <c r="E105" s="26">
        <v>147</v>
      </c>
      <c r="F105" s="27">
        <v>5</v>
      </c>
      <c r="G105" s="28">
        <f>E105+F105</f>
        <v>152</v>
      </c>
      <c r="H105" s="29">
        <v>300</v>
      </c>
      <c r="I105" s="30"/>
      <c r="J105" s="26">
        <v>107</v>
      </c>
      <c r="K105" s="28"/>
      <c r="L105" s="29">
        <v>78</v>
      </c>
      <c r="M105" s="30"/>
      <c r="N105" s="26">
        <v>83</v>
      </c>
      <c r="O105" s="28"/>
      <c r="P105" s="29">
        <v>114</v>
      </c>
      <c r="Q105" s="30"/>
      <c r="R105" s="31">
        <f>SUM(G105+H105+J105+L105+N105+P105)</f>
        <v>834</v>
      </c>
      <c r="S105" s="32">
        <f>R105*0.2</f>
        <v>166.8</v>
      </c>
      <c r="T105" s="32">
        <f>I105+K105+M105+O105+Q105</f>
        <v>0</v>
      </c>
      <c r="U105" s="33">
        <f>SUM(I105+K105+M105+O105+Q105)+R105*0.2</f>
        <v>166.8</v>
      </c>
      <c r="V105" s="34">
        <v>4</v>
      </c>
      <c r="W105" s="56"/>
      <c r="X105" s="81">
        <f t="shared" si="34"/>
        <v>37</v>
      </c>
    </row>
    <row r="106" spans="2:24" ht="15" customHeight="1" x14ac:dyDescent="0.15">
      <c r="B106" s="25"/>
      <c r="C106" s="176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117"/>
      <c r="S106" s="117"/>
      <c r="T106" s="117"/>
      <c r="U106" s="117"/>
      <c r="V106" s="118"/>
      <c r="W106" s="172"/>
      <c r="X106" s="117"/>
    </row>
    <row r="107" spans="2:24" ht="9" customHeight="1" thickBot="1" x14ac:dyDescent="0.2">
      <c r="B107" s="1" t="s">
        <v>96</v>
      </c>
      <c r="D107" s="2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X107" s="3"/>
    </row>
    <row r="108" spans="2:24" ht="9" customHeight="1" x14ac:dyDescent="0.15">
      <c r="B108" s="59"/>
      <c r="C108" s="67"/>
      <c r="D108" s="68"/>
      <c r="E108" s="128" t="s">
        <v>20</v>
      </c>
      <c r="F108" s="129"/>
      <c r="G108" s="130"/>
      <c r="H108" s="123" t="s">
        <v>11</v>
      </c>
      <c r="I108" s="124"/>
      <c r="J108" s="125" t="s">
        <v>12</v>
      </c>
      <c r="K108" s="126"/>
      <c r="L108" s="123" t="s">
        <v>13</v>
      </c>
      <c r="M108" s="124"/>
      <c r="N108" s="125" t="s">
        <v>14</v>
      </c>
      <c r="O108" s="126"/>
      <c r="P108" s="123" t="s">
        <v>15</v>
      </c>
      <c r="Q108" s="124"/>
      <c r="R108" s="110" t="s">
        <v>2</v>
      </c>
      <c r="S108" s="111" t="s">
        <v>10</v>
      </c>
      <c r="T108" s="111" t="s">
        <v>3</v>
      </c>
      <c r="U108" s="109" t="s">
        <v>2</v>
      </c>
      <c r="V108" s="14" t="s">
        <v>2</v>
      </c>
      <c r="W108" s="54"/>
      <c r="X108" s="14" t="s">
        <v>17</v>
      </c>
    </row>
    <row r="109" spans="2:24" ht="9" customHeight="1" thickBot="1" x14ac:dyDescent="0.2">
      <c r="B109" s="18" t="s">
        <v>0</v>
      </c>
      <c r="C109" s="69" t="s">
        <v>1</v>
      </c>
      <c r="D109" s="70"/>
      <c r="E109" s="18" t="s">
        <v>5</v>
      </c>
      <c r="F109" s="19" t="s">
        <v>8</v>
      </c>
      <c r="G109" s="20" t="s">
        <v>9</v>
      </c>
      <c r="H109" s="21" t="s">
        <v>5</v>
      </c>
      <c r="I109" s="22" t="s">
        <v>6</v>
      </c>
      <c r="J109" s="18" t="s">
        <v>5</v>
      </c>
      <c r="K109" s="20" t="s">
        <v>6</v>
      </c>
      <c r="L109" s="21" t="s">
        <v>5</v>
      </c>
      <c r="M109" s="22" t="s">
        <v>6</v>
      </c>
      <c r="N109" s="18" t="s">
        <v>5</v>
      </c>
      <c r="O109" s="20" t="s">
        <v>6</v>
      </c>
      <c r="P109" s="21" t="s">
        <v>5</v>
      </c>
      <c r="Q109" s="22" t="s">
        <v>6</v>
      </c>
      <c r="R109" s="18" t="s">
        <v>4</v>
      </c>
      <c r="S109" s="19" t="s">
        <v>3</v>
      </c>
      <c r="T109" s="19" t="s">
        <v>16</v>
      </c>
      <c r="U109" s="22" t="s">
        <v>3</v>
      </c>
      <c r="V109" s="23" t="s">
        <v>7</v>
      </c>
      <c r="W109" s="55"/>
      <c r="X109" s="23" t="s">
        <v>58</v>
      </c>
    </row>
    <row r="110" spans="2:24" ht="9" customHeight="1" thickBot="1" x14ac:dyDescent="0.2">
      <c r="B110" s="156">
        <v>45</v>
      </c>
      <c r="C110" s="157" t="s">
        <v>97</v>
      </c>
      <c r="D110" s="158"/>
      <c r="E110" s="156">
        <v>105</v>
      </c>
      <c r="F110" s="159"/>
      <c r="G110" s="160">
        <f>E110+F110</f>
        <v>105</v>
      </c>
      <c r="H110" s="161">
        <v>74</v>
      </c>
      <c r="I110" s="162"/>
      <c r="J110" s="156">
        <v>71</v>
      </c>
      <c r="K110" s="160"/>
      <c r="L110" s="161">
        <v>59</v>
      </c>
      <c r="M110" s="162"/>
      <c r="N110" s="156">
        <v>67</v>
      </c>
      <c r="O110" s="160"/>
      <c r="P110" s="161">
        <v>68</v>
      </c>
      <c r="Q110" s="162"/>
      <c r="R110" s="163">
        <f>SUM(G110+H110+J110+L110+N110+P110)</f>
        <v>444</v>
      </c>
      <c r="S110" s="164">
        <f>R110*0.2</f>
        <v>88.800000000000011</v>
      </c>
      <c r="T110" s="164">
        <f>I110+K110+M110+O110+Q110</f>
        <v>0</v>
      </c>
      <c r="U110" s="165">
        <f>SUM(I110+K110+M110+O110+Q110)+R110*0.2</f>
        <v>88.800000000000011</v>
      </c>
      <c r="V110" s="166">
        <v>1</v>
      </c>
      <c r="W110" s="54"/>
      <c r="X110" s="115">
        <f t="shared" ref="X110:X113" si="36">(J110+L110)*0.2+K110+M110</f>
        <v>26</v>
      </c>
    </row>
    <row r="111" spans="2:24" ht="9.75" thickBot="1" x14ac:dyDescent="0.2">
      <c r="B111" s="131">
        <v>44</v>
      </c>
      <c r="C111" s="167" t="s">
        <v>54</v>
      </c>
      <c r="D111" s="155"/>
      <c r="E111" s="131">
        <v>118</v>
      </c>
      <c r="F111" s="134"/>
      <c r="G111" s="135">
        <f>E111+F111</f>
        <v>118</v>
      </c>
      <c r="H111" s="136">
        <v>91</v>
      </c>
      <c r="I111" s="137"/>
      <c r="J111" s="131">
        <v>84</v>
      </c>
      <c r="K111" s="138"/>
      <c r="L111" s="136">
        <v>89</v>
      </c>
      <c r="M111" s="137"/>
      <c r="N111" s="131">
        <v>106</v>
      </c>
      <c r="O111" s="138"/>
      <c r="P111" s="136">
        <v>87</v>
      </c>
      <c r="Q111" s="137"/>
      <c r="R111" s="139">
        <f>SUM(G111+H111+J111+L111+N111+P111)</f>
        <v>575</v>
      </c>
      <c r="S111" s="140">
        <f>R111*0.2</f>
        <v>115</v>
      </c>
      <c r="T111" s="140">
        <f>I111+K111+M111+O111+Q111</f>
        <v>0</v>
      </c>
      <c r="U111" s="168">
        <f>SUM(I111+K111+M111+O111+Q111)+R111*0.2</f>
        <v>115</v>
      </c>
      <c r="V111" s="142">
        <v>2</v>
      </c>
      <c r="W111" s="57"/>
      <c r="X111" s="81">
        <f t="shared" si="36"/>
        <v>34.6</v>
      </c>
    </row>
    <row r="112" spans="2:24" ht="9.75" thickBot="1" x14ac:dyDescent="0.2">
      <c r="B112" s="26">
        <v>83</v>
      </c>
      <c r="C112" s="64" t="s">
        <v>98</v>
      </c>
      <c r="D112" s="30"/>
      <c r="E112" s="26">
        <v>132</v>
      </c>
      <c r="F112" s="27">
        <v>15</v>
      </c>
      <c r="G112" s="28">
        <f>E112+F112</f>
        <v>147</v>
      </c>
      <c r="H112" s="29">
        <v>89</v>
      </c>
      <c r="I112" s="30"/>
      <c r="J112" s="26">
        <v>95</v>
      </c>
      <c r="K112" s="28"/>
      <c r="L112" s="29">
        <v>79</v>
      </c>
      <c r="M112" s="30"/>
      <c r="N112" s="26">
        <v>75</v>
      </c>
      <c r="O112" s="28"/>
      <c r="P112" s="29">
        <v>101</v>
      </c>
      <c r="Q112" s="30"/>
      <c r="R112" s="31">
        <f>SUM(G112+H112+J112+L112+N112+P112)</f>
        <v>586</v>
      </c>
      <c r="S112" s="32">
        <f>R112*0.2</f>
        <v>117.2</v>
      </c>
      <c r="T112" s="32">
        <f>I112+K112+M112+O112+Q112</f>
        <v>0</v>
      </c>
      <c r="U112" s="33">
        <f>SUM(I112+K112+M112+O112+Q112)+R112*0.2</f>
        <v>117.2</v>
      </c>
      <c r="V112" s="34">
        <v>3</v>
      </c>
      <c r="W112" s="56"/>
      <c r="X112" s="81">
        <f t="shared" si="36"/>
        <v>34.800000000000004</v>
      </c>
    </row>
    <row r="113" spans="2:24" ht="9.75" thickBot="1" x14ac:dyDescent="0.2">
      <c r="B113" s="35">
        <v>82</v>
      </c>
      <c r="C113" s="66" t="s">
        <v>45</v>
      </c>
      <c r="D113" s="40"/>
      <c r="E113" s="35">
        <v>164</v>
      </c>
      <c r="F113" s="37">
        <v>10</v>
      </c>
      <c r="G113" s="28">
        <f>E113+F113</f>
        <v>174</v>
      </c>
      <c r="H113" s="39">
        <v>105</v>
      </c>
      <c r="I113" s="40"/>
      <c r="J113" s="35">
        <v>105</v>
      </c>
      <c r="K113" s="38"/>
      <c r="L113" s="39">
        <v>81</v>
      </c>
      <c r="M113" s="40"/>
      <c r="N113" s="35">
        <v>77</v>
      </c>
      <c r="O113" s="38"/>
      <c r="P113" s="39">
        <v>86</v>
      </c>
      <c r="Q113" s="40"/>
      <c r="R113" s="41">
        <f>SUM(G113+H113+J113+L113+N113+P113)</f>
        <v>628</v>
      </c>
      <c r="S113" s="42">
        <f>R113*0.2</f>
        <v>125.60000000000001</v>
      </c>
      <c r="T113" s="42">
        <f>I113+K113+M113+O113+Q113</f>
        <v>0</v>
      </c>
      <c r="U113" s="43">
        <f>SUM(I113+K113+M113+O113+Q113)+R113*0.2</f>
        <v>125.60000000000001</v>
      </c>
      <c r="V113" s="108">
        <v>4</v>
      </c>
      <c r="W113" s="57"/>
      <c r="X113" s="81">
        <f t="shared" si="36"/>
        <v>37.200000000000003</v>
      </c>
    </row>
    <row r="114" spans="2:24" x14ac:dyDescent="0.15"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2:24" x14ac:dyDescent="0.15"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spans="2:24" x14ac:dyDescent="0.15"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2:24" x14ac:dyDescent="0.15"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spans="2:24" x14ac:dyDescent="0.15"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spans="2:24" x14ac:dyDescent="0.15"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spans="2:24" x14ac:dyDescent="0.15"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spans="2:24" x14ac:dyDescent="0.15"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spans="2:24" x14ac:dyDescent="0.15"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spans="2:24" x14ac:dyDescent="0.15"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spans="2:24" x14ac:dyDescent="0.15"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spans="2:24" x14ac:dyDescent="0.15"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spans="2:24" x14ac:dyDescent="0.15"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</row>
    <row r="127" spans="2:24" x14ac:dyDescent="0.15"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</row>
    <row r="128" spans="2:24" x14ac:dyDescent="0.15"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</row>
    <row r="129" spans="5:17" x14ac:dyDescent="0.15"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</row>
    <row r="130" spans="5:17" x14ac:dyDescent="0.15"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</row>
    <row r="131" spans="5:17" x14ac:dyDescent="0.15"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</row>
    <row r="132" spans="5:17" x14ac:dyDescent="0.15"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5:17" x14ac:dyDescent="0.15"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spans="5:17" x14ac:dyDescent="0.15"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spans="5:17" x14ac:dyDescent="0.15"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spans="5:17" x14ac:dyDescent="0.15"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5:17" x14ac:dyDescent="0.15"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</row>
    <row r="138" spans="5:17" x14ac:dyDescent="0.15"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spans="5:17" x14ac:dyDescent="0.15"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spans="5:17" x14ac:dyDescent="0.15"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</row>
    <row r="141" spans="5:17" x14ac:dyDescent="0.15"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</row>
    <row r="142" spans="5:17" x14ac:dyDescent="0.15"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</row>
    <row r="143" spans="5:17" x14ac:dyDescent="0.15"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</row>
    <row r="144" spans="5:17" x14ac:dyDescent="0.15"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</row>
    <row r="145" spans="5:17" x14ac:dyDescent="0.15"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</row>
    <row r="146" spans="5:17" x14ac:dyDescent="0.15"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</row>
    <row r="147" spans="5:17" x14ac:dyDescent="0.15"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</row>
    <row r="148" spans="5:17" x14ac:dyDescent="0.15"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5:17" x14ac:dyDescent="0.15"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spans="5:17" x14ac:dyDescent="0.15"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</row>
    <row r="151" spans="5:17" x14ac:dyDescent="0.15"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</row>
    <row r="152" spans="5:17" x14ac:dyDescent="0.15"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spans="5:17" x14ac:dyDescent="0.15"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</row>
    <row r="154" spans="5:17" x14ac:dyDescent="0.15"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</row>
    <row r="155" spans="5:17" x14ac:dyDescent="0.15"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spans="5:17" x14ac:dyDescent="0.15"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</row>
    <row r="157" spans="5:17" x14ac:dyDescent="0.15"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spans="5:17" x14ac:dyDescent="0.15"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</row>
    <row r="159" spans="5:17" x14ac:dyDescent="0.15"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spans="5:17" x14ac:dyDescent="0.15"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spans="5:17" x14ac:dyDescent="0.15"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spans="5:17" x14ac:dyDescent="0.15"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spans="5:17" x14ac:dyDescent="0.15"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5:17" x14ac:dyDescent="0.15"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5:17" x14ac:dyDescent="0.15"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spans="5:17" x14ac:dyDescent="0.15"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spans="5:17" x14ac:dyDescent="0.15"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</row>
    <row r="168" spans="5:17" x14ac:dyDescent="0.15"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</row>
    <row r="169" spans="5:17" x14ac:dyDescent="0.15"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</row>
    <row r="170" spans="5:17" x14ac:dyDescent="0.15"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</row>
    <row r="171" spans="5:17" x14ac:dyDescent="0.15"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</row>
    <row r="172" spans="5:17" x14ac:dyDescent="0.15"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spans="5:17" x14ac:dyDescent="0.15"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4" spans="5:17" x14ac:dyDescent="0.15"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spans="5:17" x14ac:dyDescent="0.15"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</row>
    <row r="176" spans="5:17" x14ac:dyDescent="0.15"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</row>
    <row r="177" spans="5:17" x14ac:dyDescent="0.15"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</row>
    <row r="178" spans="5:17" x14ac:dyDescent="0.15"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spans="5:17" x14ac:dyDescent="0.15"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spans="5:17" x14ac:dyDescent="0.15"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</row>
    <row r="181" spans="5:17" x14ac:dyDescent="0.15"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</row>
    <row r="182" spans="5:17" x14ac:dyDescent="0.15"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</row>
  </sheetData>
  <sortState ref="B111:U114">
    <sortCondition ref="U111:U114"/>
  </sortState>
  <mergeCells count="48">
    <mergeCell ref="P100:Q100"/>
    <mergeCell ref="E108:G108"/>
    <mergeCell ref="H108:I108"/>
    <mergeCell ref="J108:K108"/>
    <mergeCell ref="L108:M108"/>
    <mergeCell ref="N108:O108"/>
    <mergeCell ref="P108:Q108"/>
    <mergeCell ref="E100:G100"/>
    <mergeCell ref="H100:I100"/>
    <mergeCell ref="J100:K100"/>
    <mergeCell ref="L100:M100"/>
    <mergeCell ref="N100:O100"/>
    <mergeCell ref="E70:G70"/>
    <mergeCell ref="E89:G89"/>
    <mergeCell ref="L64:M64"/>
    <mergeCell ref="N89:O89"/>
    <mergeCell ref="E39:G39"/>
    <mergeCell ref="E64:G64"/>
    <mergeCell ref="J64:K64"/>
    <mergeCell ref="H64:I64"/>
    <mergeCell ref="H39:I39"/>
    <mergeCell ref="J39:K39"/>
    <mergeCell ref="L39:M39"/>
    <mergeCell ref="E3:G3"/>
    <mergeCell ref="H27:I27"/>
    <mergeCell ref="J27:K27"/>
    <mergeCell ref="L27:M27"/>
    <mergeCell ref="N27:O27"/>
    <mergeCell ref="E27:G27"/>
    <mergeCell ref="H3:I3"/>
    <mergeCell ref="J3:K3"/>
    <mergeCell ref="L3:M3"/>
    <mergeCell ref="N3:O3"/>
    <mergeCell ref="P89:Q89"/>
    <mergeCell ref="H70:I70"/>
    <mergeCell ref="J89:K89"/>
    <mergeCell ref="L89:M89"/>
    <mergeCell ref="J70:K70"/>
    <mergeCell ref="H89:I89"/>
    <mergeCell ref="L70:M70"/>
    <mergeCell ref="N70:O70"/>
    <mergeCell ref="P70:Q70"/>
    <mergeCell ref="P3:Q3"/>
    <mergeCell ref="N39:O39"/>
    <mergeCell ref="P39:Q39"/>
    <mergeCell ref="N64:O64"/>
    <mergeCell ref="P64:Q64"/>
    <mergeCell ref="P27:Q27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93" fitToHeight="2" orientation="landscape" horizontalDpi="4294967293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Uitslag </vt:lpstr>
      <vt:lpstr>Blad3</vt:lpstr>
    </vt:vector>
  </TitlesOfParts>
  <Company>Home Use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Jan-Leen Boot</cp:lastModifiedBy>
  <cp:lastPrinted>2013-05-12T07:45:02Z</cp:lastPrinted>
  <dcterms:created xsi:type="dcterms:W3CDTF">2006-05-26T06:13:04Z</dcterms:created>
  <dcterms:modified xsi:type="dcterms:W3CDTF">2013-05-12T08:03:58Z</dcterms:modified>
</cp:coreProperties>
</file>