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8" yWindow="-60" windowWidth="15480" windowHeight="11640" firstSheet="1" activeTab="9"/>
  </bookViews>
  <sheets>
    <sheet name="Uitleg" sheetId="18" state="hidden" r:id="rId1"/>
    <sheet name="Twee pa" sheetId="9" r:id="rId2"/>
    <sheet name="Enk pa " sheetId="1" r:id="rId3"/>
    <sheet name="Enk po " sheetId="2" r:id="rId4"/>
    <sheet name="Twee po" sheetId="12" r:id="rId5"/>
    <sheet name="Langspan po" sheetId="7" r:id="rId6"/>
    <sheet name="Vier po" sheetId="16" r:id="rId7"/>
    <sheet name="vier pa" sheetId="20" r:id="rId8"/>
    <sheet name="Jeugd" sheetId="19" r:id="rId9"/>
    <sheet name="Finale" sheetId="5" r:id="rId10"/>
  </sheets>
  <definedNames>
    <definedName name="_xlnm._FilterDatabase" localSheetId="1" hidden="1">'Twee pa'!$A$7:$AV$7</definedName>
    <definedName name="_xlnm.Print_Area" localSheetId="2">'Enk pa '!$A$1:$AV$35</definedName>
    <definedName name="_xlnm.Print_Area" localSheetId="3">'Enk po '!$A$1:$AV$24</definedName>
    <definedName name="_xlnm.Print_Area" localSheetId="8">Jeugd!$A$1:$Y$12</definedName>
    <definedName name="_xlnm.Print_Area" localSheetId="5">'Langspan po'!$A$1:$AV$9</definedName>
    <definedName name="_xlnm.Print_Area" localSheetId="1">'Twee pa'!$A$1:$AV$21</definedName>
    <definedName name="_xlnm.Print_Area" localSheetId="4">'Twee po'!$A$4:$AV$27</definedName>
    <definedName name="_xlnm.Print_Area" localSheetId="7">'vier pa'!$A$1:$AV$13</definedName>
    <definedName name="_xlnm.Print_Area" localSheetId="6">'Vier po'!$A$1:$AV$14</definedName>
  </definedNames>
  <calcPr calcId="125725"/>
</workbook>
</file>

<file path=xl/calcChain.xml><?xml version="1.0" encoding="utf-8"?>
<calcChain xmlns="http://schemas.openxmlformats.org/spreadsheetml/2006/main">
  <c r="AT12" i="20"/>
  <c r="AT9"/>
  <c r="X9"/>
  <c r="AT8"/>
  <c r="X8"/>
  <c r="AT10"/>
  <c r="X10"/>
  <c r="AT11"/>
  <c r="X11"/>
  <c r="AT13"/>
  <c r="X13"/>
  <c r="X12"/>
  <c r="AZ25" i="12"/>
  <c r="AZ15"/>
  <c r="AZ17"/>
  <c r="AZ18"/>
  <c r="AZ9"/>
  <c r="AZ27"/>
  <c r="AZ8"/>
  <c r="AZ22"/>
  <c r="AZ16"/>
  <c r="AZ10"/>
  <c r="AZ21"/>
  <c r="AZ20"/>
  <c r="AZ26"/>
  <c r="AZ14"/>
  <c r="AZ23"/>
  <c r="AZ24"/>
  <c r="AZ11"/>
  <c r="AZ12"/>
  <c r="AZ19"/>
  <c r="AZ13"/>
  <c r="X8" i="9"/>
  <c r="AU8" s="1"/>
  <c r="AT8"/>
  <c r="X9"/>
  <c r="AU9" s="1"/>
  <c r="AT9"/>
  <c r="X10"/>
  <c r="AU10" s="1"/>
  <c r="AT10"/>
  <c r="X11"/>
  <c r="AU11" s="1"/>
  <c r="AT11"/>
  <c r="X12"/>
  <c r="AU12" s="1"/>
  <c r="X13"/>
  <c r="AT13"/>
  <c r="AU13" s="1"/>
  <c r="X14"/>
  <c r="AU14" s="1"/>
  <c r="X15"/>
  <c r="AT15"/>
  <c r="AU15" s="1"/>
  <c r="X16"/>
  <c r="AT16"/>
  <c r="AU16" s="1"/>
  <c r="X17"/>
  <c r="AT17"/>
  <c r="AU17" s="1"/>
  <c r="X18"/>
  <c r="AT18"/>
  <c r="AU18" s="1"/>
  <c r="X19"/>
  <c r="AT19"/>
  <c r="AU19" s="1"/>
  <c r="X20"/>
  <c r="AT20"/>
  <c r="AU20" s="1"/>
  <c r="X21"/>
  <c r="AU21"/>
  <c r="X8" i="1"/>
  <c r="AT8"/>
  <c r="AU8" s="1"/>
  <c r="X9"/>
  <c r="AT9"/>
  <c r="AU9" s="1"/>
  <c r="X10"/>
  <c r="AT10"/>
  <c r="AU10" s="1"/>
  <c r="X11"/>
  <c r="AT11"/>
  <c r="AU11" s="1"/>
  <c r="X12"/>
  <c r="AT12"/>
  <c r="AU12" s="1"/>
  <c r="X13"/>
  <c r="AT13"/>
  <c r="AU13" s="1"/>
  <c r="X14"/>
  <c r="AT14"/>
  <c r="AU14" s="1"/>
  <c r="X15"/>
  <c r="AT15"/>
  <c r="AU15" s="1"/>
  <c r="X16"/>
  <c r="AT16"/>
  <c r="AU16" s="1"/>
  <c r="X17"/>
  <c r="AT17"/>
  <c r="AU17" s="1"/>
  <c r="X18"/>
  <c r="AT18"/>
  <c r="AU18" s="1"/>
  <c r="X19"/>
  <c r="AT19"/>
  <c r="AU19" s="1"/>
  <c r="X20"/>
  <c r="AT20"/>
  <c r="AU20" s="1"/>
  <c r="X21"/>
  <c r="AT21"/>
  <c r="AU21" s="1"/>
  <c r="X22"/>
  <c r="AT22"/>
  <c r="AU22" s="1"/>
  <c r="X23"/>
  <c r="AT23"/>
  <c r="AU23" s="1"/>
  <c r="X24"/>
  <c r="AT24"/>
  <c r="AU24" s="1"/>
  <c r="X25"/>
  <c r="AT25"/>
  <c r="AU25" s="1"/>
  <c r="X26"/>
  <c r="AT26"/>
  <c r="AU26" s="1"/>
  <c r="X27"/>
  <c r="AT27"/>
  <c r="AU27" s="1"/>
  <c r="X28"/>
  <c r="AT28"/>
  <c r="AU28" s="1"/>
  <c r="X29"/>
  <c r="AT29"/>
  <c r="AU29" s="1"/>
  <c r="X30"/>
  <c r="AT30"/>
  <c r="AU30" s="1"/>
  <c r="X31"/>
  <c r="AT31"/>
  <c r="AU31" s="1"/>
  <c r="X32"/>
  <c r="AT32"/>
  <c r="AU32" s="1"/>
  <c r="X33"/>
  <c r="AT33"/>
  <c r="AU33" s="1"/>
  <c r="X34"/>
  <c r="AT34"/>
  <c r="AU34" s="1"/>
  <c r="X35"/>
  <c r="AT35"/>
  <c r="AU35" s="1"/>
  <c r="X18" i="2"/>
  <c r="AU18"/>
  <c r="AX18"/>
  <c r="X24"/>
  <c r="X11"/>
  <c r="AT11"/>
  <c r="AU11" s="1"/>
  <c r="X12"/>
  <c r="AT12"/>
  <c r="X9"/>
  <c r="AT9"/>
  <c r="AU9" s="1"/>
  <c r="X13"/>
  <c r="AT13"/>
  <c r="X23"/>
  <c r="AT23"/>
  <c r="AU23"/>
  <c r="X21"/>
  <c r="AT21"/>
  <c r="X19"/>
  <c r="AU19" s="1"/>
  <c r="AX19" s="1"/>
  <c r="AT19"/>
  <c r="X20"/>
  <c r="AU20" s="1"/>
  <c r="AX20" s="1"/>
  <c r="AT20"/>
  <c r="X14"/>
  <c r="AT14"/>
  <c r="AU14" s="1"/>
  <c r="X15"/>
  <c r="AT15"/>
  <c r="AU15" s="1"/>
  <c r="AX15" s="1"/>
  <c r="X16"/>
  <c r="AT16"/>
  <c r="AU16"/>
  <c r="X10"/>
  <c r="AT10"/>
  <c r="AU10"/>
  <c r="AX10" s="1"/>
  <c r="X22"/>
  <c r="AT22"/>
  <c r="AU22"/>
  <c r="AX22" s="1"/>
  <c r="X8"/>
  <c r="AU8"/>
  <c r="AX8"/>
  <c r="X17"/>
  <c r="AT17"/>
  <c r="X13" i="12"/>
  <c r="AT13"/>
  <c r="X19"/>
  <c r="AT19"/>
  <c r="X12"/>
  <c r="AT12"/>
  <c r="AU12" s="1"/>
  <c r="AX12" s="1"/>
  <c r="X11"/>
  <c r="AT11"/>
  <c r="X24"/>
  <c r="AT24"/>
  <c r="AU24"/>
  <c r="X23"/>
  <c r="AT23"/>
  <c r="X14"/>
  <c r="AT14"/>
  <c r="X26"/>
  <c r="AT26"/>
  <c r="X20"/>
  <c r="AT20"/>
  <c r="X21"/>
  <c r="AT21"/>
  <c r="X10"/>
  <c r="AT10"/>
  <c r="X16"/>
  <c r="AT16"/>
  <c r="X22"/>
  <c r="AT22"/>
  <c r="X8"/>
  <c r="AT8"/>
  <c r="X27"/>
  <c r="AT27"/>
  <c r="AU27"/>
  <c r="X9"/>
  <c r="AT9"/>
  <c r="AU9"/>
  <c r="X18"/>
  <c r="AT18"/>
  <c r="X17"/>
  <c r="AT17"/>
  <c r="AX17"/>
  <c r="AU17"/>
  <c r="X15"/>
  <c r="AT15"/>
  <c r="X25"/>
  <c r="AU25" s="1"/>
  <c r="AX25" s="1"/>
  <c r="AT25"/>
  <c r="X8" i="7"/>
  <c r="AU8" s="1"/>
  <c r="AT8"/>
  <c r="X9"/>
  <c r="AT9"/>
  <c r="AU9"/>
  <c r="X8" i="16"/>
  <c r="AU8" s="1"/>
  <c r="X12"/>
  <c r="AT12"/>
  <c r="AU12" s="1"/>
  <c r="X14"/>
  <c r="AT14"/>
  <c r="X10"/>
  <c r="AT10"/>
  <c r="X11"/>
  <c r="AT11"/>
  <c r="AU11" s="1"/>
  <c r="X13"/>
  <c r="AU13" s="1"/>
  <c r="AT13"/>
  <c r="X9"/>
  <c r="AT9"/>
  <c r="AU9" s="1"/>
  <c r="X10" i="19"/>
  <c r="X11"/>
  <c r="X8"/>
  <c r="X12"/>
  <c r="X9"/>
  <c r="W12" i="5"/>
  <c r="W15"/>
  <c r="W14"/>
  <c r="W13"/>
  <c r="W11"/>
  <c r="W10"/>
  <c r="W9"/>
  <c r="W8"/>
  <c r="W28"/>
  <c r="W29"/>
  <c r="W26"/>
  <c r="W25"/>
  <c r="W27"/>
  <c r="W42"/>
  <c r="W40"/>
  <c r="W41"/>
  <c r="W39"/>
  <c r="W43"/>
  <c r="W53"/>
  <c r="W54"/>
  <c r="W55"/>
  <c r="W56"/>
  <c r="W68"/>
  <c r="W69"/>
  <c r="W67"/>
  <c r="W81"/>
  <c r="W80"/>
  <c r="W79"/>
  <c r="AU14" i="16"/>
  <c r="AU10"/>
  <c r="AU15" i="12"/>
  <c r="AX15" s="1"/>
  <c r="AX16" i="2"/>
  <c r="AX23"/>
  <c r="AX9" i="12"/>
  <c r="AX27"/>
  <c r="AU8"/>
  <c r="AX8"/>
  <c r="AU18"/>
  <c r="AX18" s="1"/>
  <c r="AU16"/>
  <c r="AX16" s="1"/>
  <c r="AU21"/>
  <c r="AX21"/>
  <c r="AU22"/>
  <c r="AX22" s="1"/>
  <c r="AW22" s="1"/>
  <c r="AY22" s="1"/>
  <c r="AU10"/>
  <c r="AX10" s="1"/>
  <c r="AU20"/>
  <c r="AX20"/>
  <c r="AX26"/>
  <c r="AU26"/>
  <c r="AU23"/>
  <c r="AX23" s="1"/>
  <c r="AX24"/>
  <c r="AU11"/>
  <c r="AX11" s="1"/>
  <c r="AU14"/>
  <c r="AX14"/>
  <c r="AU19"/>
  <c r="AX19"/>
  <c r="AU17" i="2"/>
  <c r="AX17" s="1"/>
  <c r="AU13" i="12"/>
  <c r="AX13"/>
  <c r="AU21" i="2"/>
  <c r="AX21" s="1"/>
  <c r="AU13"/>
  <c r="AX13"/>
  <c r="AU12"/>
  <c r="AX12"/>
  <c r="AU24"/>
  <c r="AX24" s="1"/>
  <c r="AU12" i="20"/>
  <c r="AU13"/>
  <c r="AU10"/>
  <c r="AU9"/>
  <c r="AU11"/>
  <c r="AU8"/>
  <c r="AW27" i="12" l="1"/>
  <c r="AY27" s="1"/>
  <c r="AW10"/>
  <c r="AY10" s="1"/>
  <c r="AW20"/>
  <c r="AY20" s="1"/>
  <c r="AW26"/>
  <c r="AY26" s="1"/>
  <c r="AW19"/>
  <c r="AY19" s="1"/>
  <c r="AW13"/>
  <c r="AY13" s="1"/>
  <c r="AW17"/>
  <c r="AY17" s="1"/>
  <c r="AW9"/>
  <c r="AY9" s="1"/>
  <c r="AW8"/>
  <c r="AY8" s="1"/>
  <c r="AW24"/>
  <c r="AY24" s="1"/>
  <c r="AW21"/>
  <c r="AY21" s="1"/>
  <c r="AW14"/>
  <c r="AY14" s="1"/>
  <c r="AW23"/>
  <c r="AY23" s="1"/>
  <c r="AW16"/>
  <c r="AY16" s="1"/>
  <c r="AW11"/>
  <c r="AY11" s="1"/>
  <c r="AW18"/>
  <c r="AY18" s="1"/>
  <c r="AW25"/>
  <c r="AY25" s="1"/>
  <c r="AW12"/>
  <c r="AY12" s="1"/>
  <c r="AW15"/>
  <c r="AY15" s="1"/>
  <c r="AX9" i="2"/>
  <c r="AW21" s="1"/>
  <c r="AY21" s="1"/>
  <c r="AX14"/>
  <c r="AX11"/>
  <c r="AW11" s="1"/>
  <c r="AY11" s="1"/>
  <c r="AW19" l="1"/>
  <c r="AY19" s="1"/>
  <c r="AW14"/>
  <c r="AY14" s="1"/>
  <c r="AW20"/>
  <c r="AY20" s="1"/>
  <c r="AW22"/>
  <c r="AY22" s="1"/>
  <c r="AW24"/>
  <c r="AY24" s="1"/>
  <c r="AW10"/>
  <c r="AY10" s="1"/>
  <c r="AW18"/>
  <c r="AY18" s="1"/>
  <c r="AW8"/>
  <c r="AY8" s="1"/>
  <c r="AW13"/>
  <c r="AY13" s="1"/>
  <c r="AW9"/>
  <c r="AY9" s="1"/>
  <c r="AW16"/>
  <c r="AY16" s="1"/>
  <c r="AW12"/>
  <c r="AY12" s="1"/>
  <c r="AW23"/>
  <c r="AY23" s="1"/>
  <c r="AW15"/>
  <c r="AY15" s="1"/>
  <c r="AW17"/>
  <c r="AY17" s="1"/>
</calcChain>
</file>

<file path=xl/comments1.xml><?xml version="1.0" encoding="utf-8"?>
<comments xmlns="http://schemas.openxmlformats.org/spreadsheetml/2006/main">
  <authors>
    <author>Inge</author>
  </authors>
  <commentList>
    <comment ref="V17" authorId="0">
      <text>
        <r>
          <rPr>
            <b/>
            <sz val="9"/>
            <color indexed="81"/>
            <rFont val="Tahoma"/>
            <family val="2"/>
          </rPr>
          <t>Indoor Houten:</t>
        </r>
        <r>
          <rPr>
            <sz val="9"/>
            <color indexed="81"/>
            <rFont val="Tahoma"/>
            <family val="2"/>
          </rPr>
          <t xml:space="preserve">
Groom verloren</t>
        </r>
      </text>
    </comment>
    <comment ref="W18" authorId="0">
      <text>
        <r>
          <rPr>
            <b/>
            <sz val="9"/>
            <color indexed="81"/>
            <rFont val="Tahoma"/>
            <family val="2"/>
          </rPr>
          <t>Indoor Houten:</t>
        </r>
        <r>
          <rPr>
            <sz val="9"/>
            <color indexed="81"/>
            <rFont val="Tahoma"/>
            <family val="2"/>
          </rPr>
          <t xml:space="preserve">
Verkeerd parcours</t>
        </r>
      </text>
    </comment>
  </commentList>
</comments>
</file>

<file path=xl/comments2.xml><?xml version="1.0" encoding="utf-8"?>
<comments xmlns="http://schemas.openxmlformats.org/spreadsheetml/2006/main">
  <authors>
    <author>Inge</author>
  </authors>
  <commentList>
    <comment ref="V22" authorId="0">
      <text>
        <r>
          <rPr>
            <b/>
            <sz val="9"/>
            <color indexed="81"/>
            <rFont val="Tahoma"/>
            <family val="2"/>
          </rPr>
          <t>Inge:</t>
        </r>
        <r>
          <rPr>
            <sz val="9"/>
            <color indexed="81"/>
            <rFont val="Tahoma"/>
            <family val="2"/>
          </rPr>
          <t xml:space="preserve">
H.9 groom eraf
</t>
        </r>
      </text>
    </comment>
  </commentList>
</comments>
</file>

<file path=xl/comments3.xml><?xml version="1.0" encoding="utf-8"?>
<comments xmlns="http://schemas.openxmlformats.org/spreadsheetml/2006/main">
  <authors>
    <author>Inge</author>
  </authors>
  <commentList>
    <comment ref="AQ12" authorId="0">
      <text>
        <r>
          <rPr>
            <b/>
            <sz val="9"/>
            <color indexed="81"/>
            <rFont val="Tahoma"/>
            <family val="2"/>
          </rPr>
          <t>Indoor Houten:</t>
        </r>
        <r>
          <rPr>
            <sz val="9"/>
            <color indexed="81"/>
            <rFont val="Tahoma"/>
            <family val="2"/>
          </rPr>
          <t xml:space="preserve">
Hindernis opgebouwd</t>
        </r>
      </text>
    </comment>
  </commentList>
</comments>
</file>

<file path=xl/comments4.xml><?xml version="1.0" encoding="utf-8"?>
<comments xmlns="http://schemas.openxmlformats.org/spreadsheetml/2006/main">
  <authors>
    <author>Inge</author>
  </authors>
  <commentList>
    <comment ref="S8" authorId="0">
      <text>
        <r>
          <rPr>
            <b/>
            <sz val="9"/>
            <color indexed="81"/>
            <rFont val="Tahoma"/>
            <family val="2"/>
          </rPr>
          <t>Indoor Houten:</t>
        </r>
        <r>
          <rPr>
            <sz val="9"/>
            <color indexed="81"/>
            <rFont val="Tahoma"/>
            <family val="2"/>
          </rPr>
          <t xml:space="preserve">
Herstelde fout</t>
        </r>
      </text>
    </comment>
    <comment ref="AQ8" authorId="0">
      <text>
        <r>
          <rPr>
            <b/>
            <sz val="9"/>
            <color indexed="81"/>
            <rFont val="Tahoma"/>
            <family val="2"/>
          </rPr>
          <t>Indoor Houten:</t>
        </r>
        <r>
          <rPr>
            <sz val="9"/>
            <color indexed="81"/>
            <rFont val="Tahoma"/>
            <family val="2"/>
          </rPr>
          <t xml:space="preserve">
Hindernis opgebouwd</t>
        </r>
      </text>
    </comment>
    <comment ref="S9" authorId="0">
      <text>
        <r>
          <rPr>
            <b/>
            <sz val="9"/>
            <color indexed="81"/>
            <rFont val="Tahoma"/>
            <family val="2"/>
          </rPr>
          <t>Indoor Houten:</t>
        </r>
        <r>
          <rPr>
            <sz val="9"/>
            <color indexed="81"/>
            <rFont val="Tahoma"/>
            <family val="2"/>
          </rPr>
          <t xml:space="preserve">
Herstelde fout</t>
        </r>
      </text>
    </comment>
  </commentList>
</comments>
</file>

<file path=xl/comments5.xml><?xml version="1.0" encoding="utf-8"?>
<comments xmlns="http://schemas.openxmlformats.org/spreadsheetml/2006/main">
  <authors>
    <author>Inge</author>
  </authors>
  <commentList>
    <comment ref="S9" authorId="0">
      <text>
        <r>
          <rPr>
            <b/>
            <sz val="9"/>
            <color indexed="81"/>
            <rFont val="Tahoma"/>
            <family val="2"/>
          </rPr>
          <t>Indoor Houten:</t>
        </r>
        <r>
          <rPr>
            <sz val="9"/>
            <color indexed="81"/>
            <rFont val="Tahoma"/>
            <family val="2"/>
          </rPr>
          <t xml:space="preserve">
Herstelde fout</t>
        </r>
      </text>
    </comment>
  </commentList>
</comments>
</file>

<file path=xl/sharedStrings.xml><?xml version="1.0" encoding="utf-8"?>
<sst xmlns="http://schemas.openxmlformats.org/spreadsheetml/2006/main" count="584" uniqueCount="231">
  <si>
    <t xml:space="preserve">Dip en Dap </t>
  </si>
  <si>
    <t>Andeweg, Brenda</t>
  </si>
  <si>
    <t>Indiana Jones en Disney vh Oetenhok</t>
  </si>
  <si>
    <t>Bunt, Melanie van de</t>
  </si>
  <si>
    <t>Sylvester en Noran</t>
  </si>
  <si>
    <t>Roseboom Meel, Eveline</t>
  </si>
  <si>
    <t xml:space="preserve">King Lear en Magic </t>
  </si>
  <si>
    <t xml:space="preserve">Baaren, Kees van </t>
  </si>
  <si>
    <t xml:space="preserve">Roxy en Duncan </t>
  </si>
  <si>
    <t>Vlis, Danielle van der</t>
  </si>
  <si>
    <t>Matcho en Ramp</t>
  </si>
  <si>
    <t xml:space="preserve">Ooster, Liesbeth van 't </t>
  </si>
  <si>
    <t>Beauty en Illona</t>
  </si>
  <si>
    <t xml:space="preserve">Veluw, Wout van </t>
  </si>
  <si>
    <t>Joost en Caron, Carris, Joost, Cassidy</t>
  </si>
  <si>
    <t xml:space="preserve">Roman, Suzanne </t>
  </si>
  <si>
    <t>Picant en whitney</t>
  </si>
  <si>
    <t xml:space="preserve">Kalkeren, Hanno van </t>
  </si>
  <si>
    <t xml:space="preserve">Joris en Renske </t>
  </si>
  <si>
    <t>Wisselo, Leen</t>
  </si>
  <si>
    <t>Lucky, Savannah, Huckeye, Valette</t>
  </si>
  <si>
    <t>Baars, Peter</t>
  </si>
  <si>
    <t>Gabi, Jubilee, Malta, Anky</t>
  </si>
  <si>
    <t xml:space="preserve">Zanten, Arie van </t>
  </si>
  <si>
    <t xml:space="preserve">Iris, Frosie, Ruby, Tango, Moon </t>
  </si>
  <si>
    <t>Limpens, René</t>
  </si>
  <si>
    <t>Kanjer, Binky, Jordy, Jarino, Twister</t>
  </si>
  <si>
    <t xml:space="preserve">Brink, Geurt van de </t>
  </si>
  <si>
    <t xml:space="preserve">Silene, Twijg, Primula, Tunica, Sodaatje </t>
  </si>
  <si>
    <t xml:space="preserve">Dorresteijn, John van </t>
  </si>
  <si>
    <t>Tomba, Challie, Carlos, Kjeld</t>
  </si>
  <si>
    <t xml:space="preserve"> </t>
  </si>
  <si>
    <t>Twee span pony's</t>
  </si>
  <si>
    <t>Hoogwerf</t>
  </si>
  <si>
    <t>Verhagen, Gerrit</t>
  </si>
  <si>
    <t>Joy Misty Didi Dolly</t>
  </si>
  <si>
    <t>Schuiling, René</t>
  </si>
  <si>
    <t>Aron, Chester, Melvin, Casper</t>
  </si>
  <si>
    <t>Pater, Huib</t>
  </si>
  <si>
    <t>Uniek, Viva, Zantos, Whisper</t>
  </si>
  <si>
    <t>Timmerman, Theo</t>
  </si>
  <si>
    <t>Boris, Bonus, Casper, Joep</t>
  </si>
  <si>
    <t>Schneiders, Daniel</t>
  </si>
  <si>
    <t>Cabus, Costa 49, Jumpingjackflash, UndercoverXX</t>
  </si>
  <si>
    <t>Jerugd</t>
  </si>
  <si>
    <t>Boekhorst, Jay Jay</t>
  </si>
  <si>
    <t>Leo</t>
  </si>
  <si>
    <t xml:space="preserve">Leliveld,Jelle, 9 jaar </t>
  </si>
  <si>
    <t xml:space="preserve">Schievink, Anne, 12 jaar </t>
  </si>
  <si>
    <t>Kragten, Jillis 10 jaar</t>
  </si>
  <si>
    <t>Lucky Black Boy</t>
  </si>
  <si>
    <t>Leliveld, Raymon, 11 jaar</t>
  </si>
  <si>
    <t xml:space="preserve">Graaff, Stefan van der </t>
  </si>
  <si>
    <t xml:space="preserve">Luuk en Herbie </t>
  </si>
  <si>
    <t>Ven, Ton van der</t>
  </si>
  <si>
    <t>Marco en Luca</t>
  </si>
  <si>
    <t>Cymro</t>
    <phoneticPr fontId="1" type="noConversion"/>
  </si>
  <si>
    <t xml:space="preserve">Bulletproef </t>
    <phoneticPr fontId="1" type="noConversion"/>
  </si>
  <si>
    <t xml:space="preserve">Groot, Stephanie de </t>
    <phoneticPr fontId="1" type="noConversion"/>
  </si>
  <si>
    <t>Simon</t>
  </si>
  <si>
    <t>Bevina MH</t>
  </si>
  <si>
    <t>Uilkje</t>
  </si>
  <si>
    <t>Lance</t>
  </si>
  <si>
    <t>Egel</t>
  </si>
  <si>
    <t>Floris</t>
  </si>
  <si>
    <t xml:space="preserve">Samor </t>
  </si>
  <si>
    <t xml:space="preserve">Fraukje </t>
  </si>
  <si>
    <t>Jitske</t>
  </si>
  <si>
    <t>Zorro</t>
  </si>
  <si>
    <t>Anna</t>
  </si>
  <si>
    <t>Riano</t>
  </si>
  <si>
    <t>Vaya</t>
  </si>
  <si>
    <t>Veralien</t>
  </si>
  <si>
    <t>Allstar</t>
  </si>
  <si>
    <t>Maranga</t>
  </si>
  <si>
    <t>Cobus</t>
  </si>
  <si>
    <t>Figo</t>
  </si>
  <si>
    <t>Valentino</t>
  </si>
  <si>
    <t>Whisper</t>
  </si>
  <si>
    <t>Midas</t>
  </si>
  <si>
    <t>Gerke van 't Oost</t>
  </si>
  <si>
    <t>Bosall</t>
  </si>
  <si>
    <t xml:space="preserve">Gooijer, Bud de </t>
  </si>
  <si>
    <t>Amigo en Viedeo</t>
  </si>
  <si>
    <t>Hamstra, Aart</t>
  </si>
  <si>
    <t>Windor en Benji</t>
  </si>
  <si>
    <t>Smit, John</t>
  </si>
  <si>
    <t>Amor en Riachio</t>
  </si>
  <si>
    <t>Klomp, Rob</t>
  </si>
  <si>
    <t>Demi en Vers</t>
  </si>
  <si>
    <t xml:space="preserve">Vogelpoel, Rob van </t>
  </si>
  <si>
    <t xml:space="preserve">Jetske en Hiska </t>
  </si>
  <si>
    <t>Ven, Eduard van der</t>
  </si>
  <si>
    <t xml:space="preserve">Riekle en Evert </t>
  </si>
  <si>
    <t xml:space="preserve">Tuijl, Kees van </t>
  </si>
  <si>
    <t>Lady en Jack</t>
  </si>
  <si>
    <t>Waaijenberg, Gijs</t>
  </si>
  <si>
    <t>Amigo en Bonaza</t>
  </si>
  <si>
    <t xml:space="preserve">Miltenburg, Sjaak van </t>
  </si>
  <si>
    <t>Ienke en Vera</t>
  </si>
  <si>
    <t xml:space="preserve">Wit, Arend de </t>
  </si>
  <si>
    <t>Rambo en Zonta</t>
  </si>
  <si>
    <t>Meel-Roseboom, Cees</t>
  </si>
  <si>
    <t>Olivia-Marian en Rianne</t>
  </si>
  <si>
    <t xml:space="preserve">Wijk, Mike van </t>
  </si>
  <si>
    <t>Zaron en Cane</t>
  </si>
  <si>
    <t>Zaaijer, Teun</t>
  </si>
  <si>
    <t>Clasissa en Feike</t>
  </si>
  <si>
    <t xml:space="preserve">Zyon en Vamora </t>
  </si>
  <si>
    <t>Heuvel, Jack van den</t>
  </si>
  <si>
    <t>Lola</t>
  </si>
  <si>
    <t>Borst, Aad</t>
  </si>
  <si>
    <t xml:space="preserve">Lot </t>
  </si>
  <si>
    <t>Vedder, Adri</t>
  </si>
  <si>
    <t>Gazelle</t>
  </si>
  <si>
    <t>Borst, Linda</t>
  </si>
  <si>
    <t>Gwen</t>
  </si>
  <si>
    <t>Dijkstra, Bas</t>
  </si>
  <si>
    <t>Nozem</t>
  </si>
  <si>
    <t xml:space="preserve">Beek, Kees van de </t>
  </si>
  <si>
    <t>Magic Power</t>
  </si>
  <si>
    <t xml:space="preserve">Noord, Arjan van </t>
  </si>
  <si>
    <t>Wintura</t>
  </si>
  <si>
    <t>Schievink, Annemarie</t>
  </si>
  <si>
    <t>Ventje</t>
  </si>
  <si>
    <t xml:space="preserve">Horst, Linda van der </t>
  </si>
  <si>
    <t>Icoon</t>
  </si>
  <si>
    <t xml:space="preserve">Dommelen, Richard van </t>
  </si>
  <si>
    <t>Zoet, Rick</t>
  </si>
  <si>
    <t>Vincent</t>
  </si>
  <si>
    <t xml:space="preserve">Dijk, Geert van </t>
  </si>
  <si>
    <t xml:space="preserve">Lady Luna </t>
  </si>
  <si>
    <t>Hooyer, Albert</t>
  </si>
  <si>
    <t>Amy</t>
  </si>
  <si>
    <t>Vedder, Willem</t>
  </si>
  <si>
    <t>Speedy</t>
  </si>
  <si>
    <t xml:space="preserve">Koning, Bas de 12 jaar </t>
  </si>
  <si>
    <t>Bobby</t>
  </si>
  <si>
    <t>Mystery</t>
  </si>
  <si>
    <t>Zaayer, Anne</t>
  </si>
  <si>
    <t>Nico</t>
  </si>
  <si>
    <t>Felix, Richard</t>
  </si>
  <si>
    <t>Collin</t>
  </si>
  <si>
    <t>Haverhoek, Yvonne</t>
  </si>
  <si>
    <t>Twinkie en Vanaty</t>
  </si>
  <si>
    <t xml:space="preserve">Bruggen, Wim van </t>
  </si>
  <si>
    <t>Lobke en Queen</t>
  </si>
  <si>
    <t>Tuijl, Corlinda</t>
  </si>
  <si>
    <t>Silver en Wally</t>
  </si>
  <si>
    <t xml:space="preserve">Cleef, Ingrid van </t>
  </si>
  <si>
    <t>Princess en Slavantes</t>
  </si>
  <si>
    <t xml:space="preserve">Kempen, Anita van </t>
  </si>
  <si>
    <t>Tjeu en O'neil</t>
  </si>
  <si>
    <t>Oudshoorn, Kim</t>
  </si>
  <si>
    <t>Ronaldo en Djinn</t>
  </si>
  <si>
    <t xml:space="preserve">Bee, Andre van de </t>
  </si>
  <si>
    <t>Floortje en Sparrow</t>
  </si>
  <si>
    <t>Wijntjes, Cees</t>
  </si>
  <si>
    <t>Boris en Romario</t>
  </si>
  <si>
    <t xml:space="preserve">Meerveld, Michel van </t>
  </si>
  <si>
    <t>Katinka en Mandy</t>
  </si>
  <si>
    <t>Feber, Kessy de</t>
  </si>
  <si>
    <t>Sidney en Marius</t>
  </si>
  <si>
    <t>Mijnssen, Andre</t>
  </si>
  <si>
    <t>Nr.</t>
  </si>
  <si>
    <t>Naam</t>
  </si>
  <si>
    <t>Gevallen ballen per hindernis</t>
  </si>
  <si>
    <t>(5 sec. per bal)</t>
  </si>
  <si>
    <t xml:space="preserve">Enkelspan </t>
  </si>
  <si>
    <t>strafsec.</t>
  </si>
  <si>
    <t>in hindernis</t>
  </si>
  <si>
    <t>div.</t>
  </si>
  <si>
    <t>tijd</t>
  </si>
  <si>
    <t>totaal</t>
  </si>
  <si>
    <t>sec.</t>
  </si>
  <si>
    <t>Eerste parcours</t>
  </si>
  <si>
    <r>
      <t>2</t>
    </r>
    <r>
      <rPr>
        <vertAlign val="superscript"/>
        <sz val="8"/>
        <rFont val="Arial"/>
        <family val="2"/>
      </rPr>
      <t xml:space="preserve">de </t>
    </r>
    <r>
      <rPr>
        <sz val="8"/>
        <rFont val="Arial"/>
        <family val="2"/>
      </rPr>
      <t>rit</t>
    </r>
  </si>
  <si>
    <r>
      <t>1</t>
    </r>
    <r>
      <rPr>
        <vertAlign val="superscript"/>
        <sz val="8"/>
        <rFont val="Arial"/>
        <family val="2"/>
      </rPr>
      <t>ste</t>
    </r>
    <r>
      <rPr>
        <sz val="8"/>
        <rFont val="Arial"/>
        <family val="2"/>
      </rPr>
      <t>+2</t>
    </r>
    <r>
      <rPr>
        <vertAlign val="superscript"/>
        <sz val="8"/>
        <rFont val="Arial"/>
        <family val="2"/>
      </rPr>
      <t>de</t>
    </r>
  </si>
  <si>
    <t>plaats</t>
  </si>
  <si>
    <r>
      <t>1</t>
    </r>
    <r>
      <rPr>
        <vertAlign val="superscript"/>
        <sz val="8"/>
        <rFont val="Arial"/>
        <family val="2"/>
      </rPr>
      <t xml:space="preserve">ste </t>
    </r>
    <r>
      <rPr>
        <sz val="8"/>
        <rFont val="Arial"/>
        <family val="2"/>
      </rPr>
      <t>rit</t>
    </r>
  </si>
  <si>
    <t>Tweede parcours</t>
  </si>
  <si>
    <t xml:space="preserve">1 Geef in kolom C t/m S aan welke ballen er gevallen zijn (eerste parcours) </t>
  </si>
  <si>
    <t>2 Geef in kolom T t/m V het aantal strafseconde in een hindernis aan</t>
  </si>
  <si>
    <t>3 Geef on kolom W eventuele andere strafseconden aan (zweep laten vallen o.i.d.)</t>
  </si>
  <si>
    <t>4 Geef in kolom X de tijd in</t>
  </si>
  <si>
    <t>5 In kolom Y wordt automatisch het totaal aantal strafseconden berekendberekend</t>
  </si>
  <si>
    <t>6 Doe het zelfde voor het 2de parcours</t>
  </si>
  <si>
    <t>7 In kolom AW wordt het totaal van de beide parcous berekend.</t>
  </si>
  <si>
    <t>8 Vervolgens alle data selecteren en sorteren op kolom AW dan vanzelf eerste plaats boven aan (laat ik nog zien als je niet weet hoe dat werkt :)</t>
  </si>
  <si>
    <t>9 Wanneer iemand bijvoorbeeld gediskwalifiseert wordt de cellen van de gevallen ballen mergen en omschrijven warom (bijvoorbeeld fout parcours) laat ik ook nog zien hoe dat werkt</t>
  </si>
  <si>
    <t>10 Als je deze pagina print past hij als het goed is precies op een A4, wel even checken of het dan allemaal nog lesbaar is:)</t>
  </si>
  <si>
    <t>Let op: de rode kolommen bevatten formules. Daar hoef je dus niets in te vullen!!</t>
  </si>
  <si>
    <t>Tweespan</t>
  </si>
  <si>
    <t>Langspan</t>
  </si>
  <si>
    <t>Finale</t>
  </si>
  <si>
    <t>Vierspan</t>
  </si>
  <si>
    <t>Paard</t>
  </si>
  <si>
    <t>Pony</t>
  </si>
  <si>
    <t>Enkelspan</t>
  </si>
  <si>
    <t>finale</t>
  </si>
  <si>
    <t xml:space="preserve">Schievink, Han </t>
  </si>
  <si>
    <t>Kasius, Willem</t>
  </si>
  <si>
    <t xml:space="preserve">Groot, Wim de </t>
  </si>
  <si>
    <t xml:space="preserve">Horst, Jaap van der </t>
  </si>
  <si>
    <t>Doornkamp, Willem</t>
  </si>
  <si>
    <t xml:space="preserve">Mink, Ed </t>
  </si>
  <si>
    <t xml:space="preserve">Bijeman, Jan </t>
  </si>
  <si>
    <t xml:space="preserve">Hoop, Kees de </t>
  </si>
  <si>
    <t>Vermeer, Kees</t>
  </si>
  <si>
    <t>Jansen, Casper</t>
  </si>
  <si>
    <t>Fokker, Lianne</t>
  </si>
  <si>
    <t xml:space="preserve">Zetten, Jet van </t>
  </si>
  <si>
    <t xml:space="preserve">Lankhaar, Carla </t>
  </si>
  <si>
    <t>Tomassen, Ronald</t>
  </si>
  <si>
    <t xml:space="preserve">Elteren, Wim van </t>
  </si>
  <si>
    <t>Zaaijer, Judian</t>
  </si>
  <si>
    <t xml:space="preserve">Beek, René van </t>
  </si>
  <si>
    <t>Graaf, Petra de</t>
  </si>
  <si>
    <t xml:space="preserve">Hater, Bert van den </t>
  </si>
  <si>
    <t xml:space="preserve">Overveldt, Frans van </t>
  </si>
  <si>
    <t xml:space="preserve">Westdijk, Cor </t>
  </si>
  <si>
    <t>Koot, Storm</t>
  </si>
  <si>
    <t>Mink, Wito</t>
  </si>
  <si>
    <t xml:space="preserve">Hezel, Marco </t>
  </si>
  <si>
    <t xml:space="preserve">Bulletproef </t>
  </si>
  <si>
    <t>Wick</t>
  </si>
  <si>
    <t>Jagt, Patricia</t>
  </si>
  <si>
    <t>Sterre en Sjors</t>
  </si>
  <si>
    <t>et</t>
  </si>
  <si>
    <t xml:space="preserve">Jumping Amsterdam </t>
  </si>
  <si>
    <t xml:space="preserve">Selectie voor Jumping Amsterdam: 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</si>
</sst>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ahoma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Fill="1" applyBorder="1"/>
    <xf numFmtId="0" fontId="1" fillId="0" borderId="3" xfId="0" applyFont="1" applyFill="1" applyBorder="1"/>
    <xf numFmtId="0" fontId="0" fillId="0" borderId="1" xfId="0" applyFill="1" applyBorder="1"/>
    <xf numFmtId="0" fontId="0" fillId="0" borderId="0" xfId="0" applyFill="1"/>
    <xf numFmtId="0" fontId="2" fillId="0" borderId="6" xfId="0" applyFont="1" applyBorder="1"/>
    <xf numFmtId="0" fontId="0" fillId="0" borderId="7" xfId="0" applyBorder="1"/>
    <xf numFmtId="0" fontId="0" fillId="0" borderId="8" xfId="0" applyFill="1" applyBorder="1"/>
    <xf numFmtId="0" fontId="2" fillId="0" borderId="9" xfId="0" applyFont="1" applyBorder="1"/>
    <xf numFmtId="0" fontId="0" fillId="0" borderId="10" xfId="0" applyFill="1" applyBorder="1"/>
    <xf numFmtId="0" fontId="0" fillId="0" borderId="9" xfId="0" applyBorder="1"/>
    <xf numFmtId="0" fontId="1" fillId="0" borderId="9" xfId="0" applyFont="1" applyBorder="1"/>
    <xf numFmtId="0" fontId="1" fillId="0" borderId="11" xfId="0" applyFont="1" applyBorder="1"/>
    <xf numFmtId="0" fontId="1" fillId="0" borderId="0" xfId="0" applyFont="1" applyFill="1" applyBorder="1"/>
    <xf numFmtId="0" fontId="1" fillId="0" borderId="4" xfId="0" applyFont="1" applyFill="1" applyBorder="1"/>
    <xf numFmtId="0" fontId="1" fillId="0" borderId="12" xfId="0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0" fillId="0" borderId="0" xfId="0" applyFill="1" applyBorder="1"/>
    <xf numFmtId="2" fontId="1" fillId="0" borderId="1" xfId="0" applyNumberFormat="1" applyFont="1" applyBorder="1"/>
    <xf numFmtId="2" fontId="0" fillId="0" borderId="0" xfId="0" applyNumberFormat="1" applyBorder="1"/>
    <xf numFmtId="2" fontId="0" fillId="0" borderId="1" xfId="0" applyNumberFormat="1" applyBorder="1"/>
    <xf numFmtId="2" fontId="1" fillId="0" borderId="4" xfId="0" applyNumberFormat="1" applyFont="1" applyBorder="1"/>
    <xf numFmtId="2" fontId="0" fillId="0" borderId="0" xfId="0" applyNumberFormat="1"/>
    <xf numFmtId="2" fontId="4" fillId="0" borderId="1" xfId="0" applyNumberFormat="1" applyFont="1" applyFill="1" applyBorder="1"/>
    <xf numFmtId="2" fontId="4" fillId="0" borderId="4" xfId="0" applyNumberFormat="1" applyFont="1" applyFill="1" applyBorder="1"/>
    <xf numFmtId="2" fontId="4" fillId="0" borderId="0" xfId="0" applyNumberFormat="1" applyFont="1" applyFill="1" applyBorder="1"/>
    <xf numFmtId="2" fontId="4" fillId="0" borderId="0" xfId="0" applyNumberFormat="1" applyFont="1" applyFill="1"/>
    <xf numFmtId="2" fontId="0" fillId="0" borderId="1" xfId="0" applyNumberFormat="1" applyFill="1" applyBorder="1"/>
    <xf numFmtId="2" fontId="1" fillId="0" borderId="1" xfId="0" applyNumberFormat="1" applyFont="1" applyFill="1" applyBorder="1"/>
    <xf numFmtId="2" fontId="1" fillId="0" borderId="4" xfId="0" applyNumberFormat="1" applyFont="1" applyFill="1" applyBorder="1"/>
    <xf numFmtId="2" fontId="0" fillId="0" borderId="0" xfId="0" applyNumberFormat="1" applyFill="1"/>
    <xf numFmtId="2" fontId="1" fillId="0" borderId="13" xfId="0" applyNumberFormat="1" applyFont="1" applyFill="1" applyBorder="1"/>
    <xf numFmtId="2" fontId="1" fillId="0" borderId="14" xfId="0" applyNumberFormat="1" applyFont="1" applyFill="1" applyBorder="1"/>
    <xf numFmtId="2" fontId="1" fillId="0" borderId="15" xfId="0" applyNumberFormat="1" applyFont="1" applyFill="1" applyBorder="1"/>
    <xf numFmtId="2" fontId="1" fillId="0" borderId="0" xfId="0" applyNumberFormat="1" applyFont="1" applyFill="1"/>
    <xf numFmtId="0" fontId="1" fillId="0" borderId="16" xfId="0" applyFont="1" applyBorder="1"/>
    <xf numFmtId="2" fontId="1" fillId="0" borderId="16" xfId="0" applyNumberFormat="1" applyFont="1" applyBorder="1"/>
    <xf numFmtId="2" fontId="4" fillId="0" borderId="16" xfId="0" applyNumberFormat="1" applyFont="1" applyFill="1" applyBorder="1"/>
    <xf numFmtId="2" fontId="1" fillId="0" borderId="16" xfId="0" applyNumberFormat="1" applyFont="1" applyFill="1" applyBorder="1"/>
    <xf numFmtId="0" fontId="2" fillId="0" borderId="16" xfId="0" applyFont="1" applyFill="1" applyBorder="1"/>
    <xf numFmtId="0" fontId="1" fillId="0" borderId="16" xfId="0" applyFont="1" applyBorder="1" applyAlignment="1"/>
    <xf numFmtId="0" fontId="1" fillId="0" borderId="16" xfId="0" applyFont="1" applyFill="1" applyBorder="1"/>
    <xf numFmtId="0" fontId="0" fillId="0" borderId="16" xfId="0" applyBorder="1"/>
    <xf numFmtId="2" fontId="1" fillId="0" borderId="0" xfId="0" applyNumberFormat="1" applyFont="1" applyFill="1" applyBorder="1"/>
    <xf numFmtId="2" fontId="0" fillId="0" borderId="0" xfId="0" applyNumberFormat="1" applyFill="1" applyBorder="1"/>
    <xf numFmtId="2" fontId="4" fillId="0" borderId="17" xfId="0" applyNumberFormat="1" applyFont="1" applyFill="1" applyBorder="1"/>
    <xf numFmtId="2" fontId="4" fillId="0" borderId="18" xfId="0" applyNumberFormat="1" applyFont="1" applyFill="1" applyBorder="1"/>
    <xf numFmtId="2" fontId="1" fillId="0" borderId="0" xfId="0" applyNumberFormat="1" applyFont="1" applyBorder="1"/>
    <xf numFmtId="0" fontId="2" fillId="0" borderId="0" xfId="0" applyFont="1" applyFill="1" applyBorder="1"/>
    <xf numFmtId="2" fontId="1" fillId="0" borderId="19" xfId="0" applyNumberFormat="1" applyFont="1" applyFill="1" applyBorder="1"/>
    <xf numFmtId="0" fontId="0" fillId="0" borderId="16" xfId="0" applyFill="1" applyBorder="1"/>
    <xf numFmtId="0" fontId="1" fillId="0" borderId="20" xfId="0" applyFont="1" applyFill="1" applyBorder="1"/>
    <xf numFmtId="0" fontId="2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16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" fontId="1" fillId="3" borderId="16" xfId="0" applyNumberFormat="1" applyFont="1" applyFill="1" applyBorder="1"/>
    <xf numFmtId="2" fontId="1" fillId="4" borderId="16" xfId="0" applyNumberFormat="1" applyFont="1" applyFill="1" applyBorder="1"/>
    <xf numFmtId="2" fontId="1" fillId="3" borderId="19" xfId="0" applyNumberFormat="1" applyFont="1" applyFill="1" applyBorder="1"/>
    <xf numFmtId="2" fontId="4" fillId="3" borderId="16" xfId="0" applyNumberFormat="1" applyFont="1" applyFill="1" applyBorder="1"/>
    <xf numFmtId="0" fontId="0" fillId="2" borderId="16" xfId="0" applyFill="1" applyBorder="1"/>
    <xf numFmtId="0" fontId="2" fillId="0" borderId="22" xfId="0" applyFont="1" applyBorder="1"/>
    <xf numFmtId="0" fontId="2" fillId="0" borderId="0" xfId="0" applyFont="1" applyBorder="1"/>
    <xf numFmtId="0" fontId="0" fillId="0" borderId="16" xfId="0" applyBorder="1" applyAlignment="1">
      <alignment horizontal="left"/>
    </xf>
    <xf numFmtId="0" fontId="5" fillId="2" borderId="16" xfId="0" applyFont="1" applyFill="1" applyBorder="1"/>
    <xf numFmtId="0" fontId="1" fillId="2" borderId="16" xfId="0" applyFont="1" applyFill="1" applyBorder="1"/>
    <xf numFmtId="0" fontId="1" fillId="0" borderId="16" xfId="0" applyFont="1" applyBorder="1" applyAlignment="1">
      <alignment shrinkToFit="1"/>
    </xf>
    <xf numFmtId="0" fontId="8" fillId="0" borderId="16" xfId="0" applyFont="1" applyBorder="1" applyAlignment="1">
      <alignment shrinkToFit="1"/>
    </xf>
    <xf numFmtId="0" fontId="1" fillId="0" borderId="16" xfId="0" applyFont="1" applyFill="1" applyBorder="1" applyAlignment="1">
      <alignment shrinkToFit="1"/>
    </xf>
    <xf numFmtId="0" fontId="5" fillId="0" borderId="1" xfId="0" applyFont="1" applyBorder="1"/>
    <xf numFmtId="0" fontId="2" fillId="0" borderId="22" xfId="0" applyFont="1" applyFill="1" applyBorder="1"/>
    <xf numFmtId="0" fontId="0" fillId="0" borderId="22" xfId="0" applyBorder="1"/>
    <xf numFmtId="0" fontId="10" fillId="0" borderId="16" xfId="0" applyFont="1" applyBorder="1"/>
    <xf numFmtId="0" fontId="1" fillId="2" borderId="16" xfId="0" applyFont="1" applyFill="1" applyBorder="1" applyAlignment="1">
      <alignment shrinkToFit="1"/>
    </xf>
    <xf numFmtId="0" fontId="1" fillId="0" borderId="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0" fillId="0" borderId="0" xfId="0" applyNumberFormat="1" applyBorder="1" applyAlignment="1">
      <alignment shrinkToFit="1"/>
    </xf>
    <xf numFmtId="2" fontId="0" fillId="0" borderId="1" xfId="0" applyNumberFormat="1" applyBorder="1" applyAlignment="1">
      <alignment shrinkToFit="1"/>
    </xf>
    <xf numFmtId="2" fontId="1" fillId="0" borderId="1" xfId="0" applyNumberFormat="1" applyFont="1" applyBorder="1" applyAlignment="1">
      <alignment shrinkToFit="1"/>
    </xf>
    <xf numFmtId="2" fontId="1" fillId="0" borderId="4" xfId="0" applyNumberFormat="1" applyFont="1" applyBorder="1" applyAlignment="1">
      <alignment shrinkToFit="1"/>
    </xf>
    <xf numFmtId="2" fontId="1" fillId="0" borderId="16" xfId="0" applyNumberFormat="1" applyFont="1" applyBorder="1" applyAlignment="1">
      <alignment shrinkToFit="1"/>
    </xf>
    <xf numFmtId="2" fontId="0" fillId="0" borderId="0" xfId="0" applyNumberFormat="1" applyAlignment="1">
      <alignment shrinkToFit="1"/>
    </xf>
    <xf numFmtId="2" fontId="1" fillId="3" borderId="16" xfId="0" applyNumberFormat="1" applyFont="1" applyFill="1" applyBorder="1" applyAlignment="1">
      <alignment shrinkToFit="1"/>
    </xf>
    <xf numFmtId="2" fontId="1" fillId="4" borderId="16" xfId="0" applyNumberFormat="1" applyFont="1" applyFill="1" applyBorder="1" applyAlignment="1">
      <alignment shrinkToFit="1"/>
    </xf>
    <xf numFmtId="0" fontId="0" fillId="3" borderId="16" xfId="0" applyFill="1" applyBorder="1"/>
    <xf numFmtId="0" fontId="1" fillId="3" borderId="20" xfId="0" applyFont="1" applyFill="1" applyBorder="1"/>
    <xf numFmtId="0" fontId="1" fillId="3" borderId="16" xfId="0" applyFont="1" applyFill="1" applyBorder="1"/>
    <xf numFmtId="0" fontId="2" fillId="3" borderId="16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shrinkToFit="1"/>
    </xf>
    <xf numFmtId="2" fontId="4" fillId="0" borderId="0" xfId="0" applyNumberFormat="1" applyFont="1" applyFill="1" applyBorder="1" applyAlignment="1">
      <alignment shrinkToFit="1"/>
    </xf>
    <xf numFmtId="2" fontId="1" fillId="0" borderId="0" xfId="0" applyNumberFormat="1" applyFont="1" applyFill="1" applyBorder="1" applyAlignment="1">
      <alignment shrinkToFit="1"/>
    </xf>
    <xf numFmtId="2" fontId="0" fillId="0" borderId="0" xfId="0" applyNumberFormat="1" applyFill="1" applyAlignment="1">
      <alignment shrinkToFit="1"/>
    </xf>
    <xf numFmtId="2" fontId="1" fillId="0" borderId="0" xfId="0" applyNumberFormat="1" applyFont="1" applyFill="1" applyAlignment="1">
      <alignment shrinkToFit="1"/>
    </xf>
    <xf numFmtId="2" fontId="4" fillId="0" borderId="0" xfId="0" applyNumberFormat="1" applyFont="1" applyFill="1" applyAlignment="1">
      <alignment shrinkToFit="1"/>
    </xf>
    <xf numFmtId="0" fontId="1" fillId="5" borderId="16" xfId="0" applyFont="1" applyFill="1" applyBorder="1"/>
    <xf numFmtId="2" fontId="1" fillId="5" borderId="16" xfId="0" applyNumberFormat="1" applyFont="1" applyFill="1" applyBorder="1" applyAlignment="1">
      <alignment shrinkToFit="1"/>
    </xf>
    <xf numFmtId="2" fontId="1" fillId="5" borderId="16" xfId="0" applyNumberFormat="1" applyFont="1" applyFill="1" applyBorder="1"/>
    <xf numFmtId="0" fontId="2" fillId="5" borderId="1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shrinkToFit="1"/>
    </xf>
    <xf numFmtId="0" fontId="11" fillId="0" borderId="0" xfId="0" applyFont="1"/>
    <xf numFmtId="0" fontId="1" fillId="0" borderId="4" xfId="0" applyFont="1" applyBorder="1" applyAlignment="1">
      <alignment horizontal="center"/>
    </xf>
    <xf numFmtId="0" fontId="0" fillId="6" borderId="16" xfId="0" applyFill="1" applyBorder="1"/>
    <xf numFmtId="0" fontId="1" fillId="6" borderId="16" xfId="0" applyFont="1" applyFill="1" applyBorder="1"/>
    <xf numFmtId="0" fontId="0" fillId="0" borderId="0" xfId="0" applyAlignment="1">
      <alignment horizontal="center"/>
    </xf>
    <xf numFmtId="0" fontId="5" fillId="6" borderId="16" xfId="0" applyFont="1" applyFill="1" applyBorder="1"/>
    <xf numFmtId="0" fontId="0" fillId="0" borderId="19" xfId="0" applyBorder="1"/>
    <xf numFmtId="0" fontId="0" fillId="6" borderId="19" xfId="0" applyFill="1" applyBorder="1"/>
    <xf numFmtId="2" fontId="1" fillId="0" borderId="19" xfId="0" applyNumberFormat="1" applyFont="1" applyBorder="1"/>
    <xf numFmtId="0" fontId="1" fillId="0" borderId="20" xfId="0" applyFont="1" applyBorder="1"/>
    <xf numFmtId="0" fontId="1" fillId="6" borderId="16" xfId="0" applyFont="1" applyFill="1" applyBorder="1" applyAlignment="1">
      <alignment shrinkToFit="1"/>
    </xf>
    <xf numFmtId="0" fontId="5" fillId="6" borderId="16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2" fontId="1" fillId="6" borderId="16" xfId="0" applyNumberFormat="1" applyFont="1" applyFill="1" applyBorder="1" applyAlignment="1">
      <alignment horizontal="center"/>
    </xf>
    <xf numFmtId="2" fontId="4" fillId="6" borderId="16" xfId="0" applyNumberFormat="1" applyFont="1" applyFill="1" applyBorder="1"/>
    <xf numFmtId="2" fontId="1" fillId="6" borderId="16" xfId="0" applyNumberFormat="1" applyFont="1" applyFill="1" applyBorder="1"/>
    <xf numFmtId="0" fontId="2" fillId="6" borderId="16" xfId="0" applyFont="1" applyFill="1" applyBorder="1" applyAlignment="1">
      <alignment horizontal="center"/>
    </xf>
    <xf numFmtId="0" fontId="5" fillId="0" borderId="0" xfId="0" applyFont="1"/>
    <xf numFmtId="0" fontId="1" fillId="7" borderId="16" xfId="0" applyFont="1" applyFill="1" applyBorder="1"/>
    <xf numFmtId="2" fontId="1" fillId="7" borderId="16" xfId="0" applyNumberFormat="1" applyFont="1" applyFill="1" applyBorder="1"/>
    <xf numFmtId="2" fontId="4" fillId="7" borderId="16" xfId="0" applyNumberFormat="1" applyFont="1" applyFill="1" applyBorder="1"/>
    <xf numFmtId="0" fontId="1" fillId="8" borderId="16" xfId="0" applyFont="1" applyFill="1" applyBorder="1"/>
    <xf numFmtId="2" fontId="1" fillId="8" borderId="16" xfId="0" applyNumberFormat="1" applyFont="1" applyFill="1" applyBorder="1"/>
    <xf numFmtId="2" fontId="4" fillId="8" borderId="16" xfId="0" applyNumberFormat="1" applyFont="1" applyFill="1" applyBorder="1"/>
    <xf numFmtId="0" fontId="2" fillId="8" borderId="16" xfId="0" applyFont="1" applyFill="1" applyBorder="1" applyAlignment="1">
      <alignment horizontal="center"/>
    </xf>
    <xf numFmtId="0" fontId="1" fillId="8" borderId="16" xfId="0" applyFont="1" applyFill="1" applyBorder="1" applyAlignment="1">
      <alignment shrinkToFit="1"/>
    </xf>
    <xf numFmtId="0" fontId="9" fillId="8" borderId="16" xfId="0" applyFont="1" applyFill="1" applyBorder="1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1">
    <cellStyle name="Standaard" xfId="0" builtinId="0"/>
  </cellStyles>
  <dxfs count="4"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3"/>
  <sheetViews>
    <sheetView workbookViewId="0">
      <selection activeCell="C22" sqref="C22"/>
    </sheetView>
  </sheetViews>
  <sheetFormatPr defaultRowHeight="13.2"/>
  <sheetData>
    <row r="1" spans="1:43">
      <c r="A1" t="s">
        <v>191</v>
      </c>
      <c r="V1" s="32"/>
      <c r="W1" s="36"/>
      <c r="AQ1" s="32"/>
    </row>
    <row r="2" spans="1:43">
      <c r="A2" t="s">
        <v>181</v>
      </c>
      <c r="V2" s="32"/>
      <c r="W2" s="36"/>
      <c r="AQ2" s="32"/>
    </row>
    <row r="3" spans="1:43">
      <c r="A3" t="s">
        <v>182</v>
      </c>
      <c r="V3" s="32"/>
      <c r="W3" s="36"/>
      <c r="AQ3" s="32"/>
    </row>
    <row r="4" spans="1:43">
      <c r="A4" t="s">
        <v>183</v>
      </c>
      <c r="V4" s="32"/>
      <c r="W4" s="36"/>
      <c r="AQ4" s="32"/>
    </row>
    <row r="5" spans="1:43">
      <c r="A5" t="s">
        <v>184</v>
      </c>
      <c r="V5" s="32"/>
      <c r="W5" s="36"/>
      <c r="AQ5" s="32"/>
    </row>
    <row r="6" spans="1:43">
      <c r="A6" t="s">
        <v>185</v>
      </c>
      <c r="V6" s="32"/>
      <c r="W6" s="36"/>
      <c r="AQ6" s="32"/>
    </row>
    <row r="7" spans="1:43">
      <c r="A7" t="s">
        <v>186</v>
      </c>
      <c r="V7" s="32"/>
      <c r="W7" s="36"/>
      <c r="AQ7" s="32"/>
    </row>
    <row r="8" spans="1:43">
      <c r="A8" t="s">
        <v>187</v>
      </c>
      <c r="V8" s="32"/>
      <c r="W8" s="36"/>
      <c r="AQ8" s="32"/>
    </row>
    <row r="9" spans="1:43">
      <c r="A9" t="s">
        <v>188</v>
      </c>
      <c r="V9" s="32"/>
      <c r="W9" s="36"/>
      <c r="AQ9" s="32"/>
    </row>
    <row r="10" spans="1:43">
      <c r="A10" t="s">
        <v>189</v>
      </c>
      <c r="V10" s="32"/>
      <c r="W10" s="36"/>
      <c r="AQ10" s="32"/>
    </row>
    <row r="11" spans="1:43">
      <c r="A11" t="s">
        <v>190</v>
      </c>
      <c r="V11" s="32"/>
      <c r="W11" s="36"/>
      <c r="AQ11" s="32"/>
    </row>
    <row r="12" spans="1:43">
      <c r="V12" s="32"/>
      <c r="W12" s="36"/>
      <c r="AQ12" s="32"/>
    </row>
    <row r="13" spans="1:43">
      <c r="V13" s="32"/>
      <c r="W13" s="36"/>
      <c r="AQ13" s="3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Q81"/>
  <sheetViews>
    <sheetView tabSelected="1" zoomScale="95" zoomScaleNormal="95" workbookViewId="0">
      <selection activeCell="A44" sqref="A44:IV46"/>
    </sheetView>
  </sheetViews>
  <sheetFormatPr defaultRowHeight="13.2"/>
  <cols>
    <col min="1" max="1" width="4.88671875" customWidth="1"/>
    <col min="2" max="2" width="15.44140625" bestFit="1" customWidth="1"/>
    <col min="3" max="3" width="21.33203125" customWidth="1"/>
    <col min="4" max="12" width="1.88671875" bestFit="1" customWidth="1"/>
    <col min="13" max="14" width="2.6640625" bestFit="1" customWidth="1"/>
    <col min="15" max="16" width="2.6640625" customWidth="1"/>
    <col min="17" max="17" width="2.6640625" bestFit="1" customWidth="1"/>
    <col min="18" max="21" width="5.6640625" customWidth="1"/>
    <col min="22" max="22" width="5.6640625" style="32" customWidth="1"/>
    <col min="23" max="23" width="5.6640625" style="36" customWidth="1"/>
    <col min="24" max="29" width="1.88671875" bestFit="1" customWidth="1"/>
    <col min="30" max="30" width="2.109375" bestFit="1" customWidth="1"/>
    <col min="31" max="32" width="1.88671875" bestFit="1" customWidth="1"/>
    <col min="33" max="36" width="2.6640625" bestFit="1" customWidth="1"/>
    <col min="37" max="42" width="5.6640625" customWidth="1"/>
    <col min="43" max="43" width="5.6640625" style="4" customWidth="1"/>
    <col min="44" max="44" width="5.6640625" customWidth="1"/>
  </cols>
  <sheetData>
    <row r="1" spans="1:43">
      <c r="A1" s="14" t="s">
        <v>194</v>
      </c>
      <c r="B1" s="15"/>
      <c r="C1" s="84"/>
      <c r="D1" s="147" t="s">
        <v>194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56"/>
      <c r="AQ1"/>
    </row>
    <row r="2" spans="1:43">
      <c r="A2" s="17" t="s">
        <v>198</v>
      </c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9"/>
      <c r="W2" s="55"/>
      <c r="AQ2"/>
    </row>
    <row r="3" spans="1:43">
      <c r="A3" s="17" t="s">
        <v>196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9"/>
      <c r="W3" s="55"/>
      <c r="AQ3"/>
    </row>
    <row r="4" spans="1:43">
      <c r="A4" s="19"/>
      <c r="B4" s="1"/>
      <c r="C4" s="3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"/>
      <c r="V4" s="30"/>
      <c r="W4" s="55"/>
      <c r="AQ4"/>
    </row>
    <row r="5" spans="1:43">
      <c r="A5" s="20"/>
      <c r="B5" s="5"/>
      <c r="C5" s="6"/>
      <c r="D5" s="144" t="s">
        <v>166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4" t="s">
        <v>169</v>
      </c>
      <c r="S5" s="145"/>
      <c r="T5" s="145"/>
      <c r="U5" s="146"/>
      <c r="V5" s="30"/>
      <c r="W5" s="55" t="s">
        <v>199</v>
      </c>
      <c r="Y5" s="143" t="s">
        <v>230</v>
      </c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Q5"/>
    </row>
    <row r="6" spans="1:43">
      <c r="A6" s="20"/>
      <c r="B6" s="5"/>
      <c r="C6" s="6"/>
      <c r="D6" s="144" t="s">
        <v>167</v>
      </c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4" t="s">
        <v>170</v>
      </c>
      <c r="S6" s="145"/>
      <c r="T6" s="145"/>
      <c r="U6" s="146"/>
      <c r="V6" s="28" t="s">
        <v>172</v>
      </c>
      <c r="W6" s="55" t="s">
        <v>173</v>
      </c>
      <c r="AQ6"/>
    </row>
    <row r="7" spans="1:43">
      <c r="A7" s="21" t="s">
        <v>164</v>
      </c>
      <c r="B7" s="8" t="s">
        <v>165</v>
      </c>
      <c r="C7" s="7"/>
      <c r="D7" s="9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7">
        <v>12</v>
      </c>
      <c r="P7" s="7">
        <v>13</v>
      </c>
      <c r="Q7" s="7">
        <v>14</v>
      </c>
      <c r="R7" s="102">
        <v>4</v>
      </c>
      <c r="S7" s="103">
        <v>7</v>
      </c>
      <c r="T7" s="103">
        <v>10</v>
      </c>
      <c r="U7" s="117" t="s">
        <v>171</v>
      </c>
      <c r="V7" s="31" t="s">
        <v>174</v>
      </c>
      <c r="W7" s="56" t="s">
        <v>174</v>
      </c>
      <c r="AQ7"/>
    </row>
    <row r="8" spans="1:43">
      <c r="A8" s="67">
        <v>1</v>
      </c>
      <c r="B8" s="110" t="s">
        <v>58</v>
      </c>
      <c r="C8" s="110" t="s">
        <v>78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>
        <v>136.84</v>
      </c>
      <c r="W8" s="47">
        <f t="shared" ref="W8:W15" si="0">V8+(SUM(D8:Q8)*5)+R8+S8+T8+U8</f>
        <v>136.84</v>
      </c>
      <c r="Y8" s="133" t="s">
        <v>229</v>
      </c>
      <c r="AQ8"/>
    </row>
    <row r="9" spans="1:43">
      <c r="A9" s="67">
        <v>2</v>
      </c>
      <c r="B9" s="110" t="s">
        <v>206</v>
      </c>
      <c r="C9" s="110" t="s">
        <v>65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6">
        <v>137.08000000000001</v>
      </c>
      <c r="W9" s="47">
        <f t="shared" si="0"/>
        <v>137.08000000000001</v>
      </c>
      <c r="AQ9"/>
    </row>
    <row r="10" spans="1:43">
      <c r="A10" s="67">
        <v>3</v>
      </c>
      <c r="B10" s="110" t="s">
        <v>203</v>
      </c>
      <c r="C10" s="110" t="s">
        <v>68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>
        <v>139.38</v>
      </c>
      <c r="W10" s="47">
        <f t="shared" si="0"/>
        <v>139.38</v>
      </c>
      <c r="AQ10"/>
    </row>
    <row r="11" spans="1:43">
      <c r="A11" s="67">
        <v>4</v>
      </c>
      <c r="B11" s="110" t="s">
        <v>210</v>
      </c>
      <c r="C11" s="110" t="s">
        <v>76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6">
        <v>148.9</v>
      </c>
      <c r="W11" s="47">
        <f t="shared" si="0"/>
        <v>148.9</v>
      </c>
      <c r="AQ11"/>
    </row>
    <row r="12" spans="1:43">
      <c r="A12" s="67">
        <v>5</v>
      </c>
      <c r="B12" s="110" t="s">
        <v>209</v>
      </c>
      <c r="C12" s="110" t="s">
        <v>56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>
        <v>1</v>
      </c>
      <c r="P12" s="45"/>
      <c r="Q12" s="45"/>
      <c r="R12" s="45"/>
      <c r="S12" s="45"/>
      <c r="T12" s="45"/>
      <c r="U12" s="45"/>
      <c r="V12" s="46">
        <v>146.66999999999999</v>
      </c>
      <c r="W12" s="47">
        <f t="shared" si="0"/>
        <v>151.66999999999999</v>
      </c>
      <c r="AQ12"/>
    </row>
    <row r="13" spans="1:43">
      <c r="A13" s="67">
        <v>6</v>
      </c>
      <c r="B13" s="110" t="s">
        <v>214</v>
      </c>
      <c r="C13" s="110" t="s">
        <v>61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>
        <v>154.13999999999999</v>
      </c>
      <c r="W13" s="47">
        <f t="shared" si="0"/>
        <v>154.13999999999999</v>
      </c>
      <c r="AQ13"/>
    </row>
    <row r="14" spans="1:43">
      <c r="A14" s="67">
        <v>7</v>
      </c>
      <c r="B14" s="110" t="s">
        <v>201</v>
      </c>
      <c r="C14" s="110" t="s">
        <v>59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 t="s">
        <v>228</v>
      </c>
      <c r="V14" s="46"/>
      <c r="W14" s="47" t="e">
        <f t="shared" si="0"/>
        <v>#VALUE!</v>
      </c>
    </row>
    <row r="15" spans="1:43">
      <c r="A15" s="67">
        <v>8</v>
      </c>
      <c r="B15" s="110" t="s">
        <v>204</v>
      </c>
      <c r="C15" s="110" t="s">
        <v>62</v>
      </c>
      <c r="D15" s="45"/>
      <c r="E15" s="45"/>
      <c r="F15" s="45"/>
      <c r="G15" s="45"/>
      <c r="H15" s="45"/>
      <c r="I15" s="45"/>
      <c r="J15" s="45"/>
      <c r="K15" s="45">
        <v>1</v>
      </c>
      <c r="L15" s="45"/>
      <c r="M15" s="45"/>
      <c r="N15" s="45"/>
      <c r="O15" s="45"/>
      <c r="P15" s="45"/>
      <c r="Q15" s="45"/>
      <c r="R15" s="45"/>
      <c r="S15" s="45"/>
      <c r="T15" s="45"/>
      <c r="U15" s="45" t="s">
        <v>228</v>
      </c>
      <c r="V15" s="46"/>
      <c r="W15" s="47" t="e">
        <f t="shared" si="0"/>
        <v>#VALUE!</v>
      </c>
      <c r="AQ15"/>
    </row>
    <row r="16" spans="1:43">
      <c r="A16" s="68"/>
      <c r="B16" s="68"/>
      <c r="C16" s="68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57"/>
      <c r="W16" s="35"/>
      <c r="X16" s="3"/>
      <c r="AQ16"/>
    </row>
    <row r="17" spans="1:23" ht="13.8" thickBot="1"/>
    <row r="18" spans="1:23">
      <c r="A18" s="14" t="s">
        <v>194</v>
      </c>
      <c r="B18" s="15"/>
      <c r="C18" s="84"/>
      <c r="D18" s="147" t="s">
        <v>194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56"/>
    </row>
    <row r="19" spans="1:23">
      <c r="A19" s="17" t="s">
        <v>198</v>
      </c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9"/>
      <c r="W19" s="55"/>
    </row>
    <row r="20" spans="1:23">
      <c r="A20" s="17" t="s">
        <v>197</v>
      </c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29"/>
      <c r="W20" s="55"/>
    </row>
    <row r="21" spans="1:23">
      <c r="A21" s="19"/>
      <c r="B21" s="1"/>
      <c r="C21" s="3"/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1"/>
      <c r="V21" s="30"/>
      <c r="W21" s="55"/>
    </row>
    <row r="22" spans="1:23">
      <c r="A22" s="20"/>
      <c r="B22" s="5"/>
      <c r="C22" s="6"/>
      <c r="D22" s="144" t="s">
        <v>166</v>
      </c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4" t="s">
        <v>169</v>
      </c>
      <c r="S22" s="145"/>
      <c r="T22" s="145"/>
      <c r="U22" s="146"/>
      <c r="V22" s="30"/>
      <c r="W22" s="55" t="s">
        <v>199</v>
      </c>
    </row>
    <row r="23" spans="1:23">
      <c r="A23" s="20"/>
      <c r="B23" s="5"/>
      <c r="C23" s="6"/>
      <c r="D23" s="144" t="s">
        <v>167</v>
      </c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4" t="s">
        <v>170</v>
      </c>
      <c r="S23" s="145"/>
      <c r="T23" s="145"/>
      <c r="U23" s="146"/>
      <c r="V23" s="28" t="s">
        <v>172</v>
      </c>
      <c r="W23" s="55" t="s">
        <v>173</v>
      </c>
    </row>
    <row r="24" spans="1:23">
      <c r="A24" s="21" t="s">
        <v>164</v>
      </c>
      <c r="B24" s="8" t="s">
        <v>165</v>
      </c>
      <c r="C24" s="7"/>
      <c r="D24" s="9">
        <v>1</v>
      </c>
      <c r="E24" s="7">
        <v>2</v>
      </c>
      <c r="F24" s="7">
        <v>3</v>
      </c>
      <c r="G24" s="7">
        <v>4</v>
      </c>
      <c r="H24" s="7">
        <v>5</v>
      </c>
      <c r="I24" s="7">
        <v>6</v>
      </c>
      <c r="J24" s="7">
        <v>7</v>
      </c>
      <c r="K24" s="7">
        <v>8</v>
      </c>
      <c r="L24" s="7">
        <v>9</v>
      </c>
      <c r="M24" s="7">
        <v>10</v>
      </c>
      <c r="N24" s="7">
        <v>11</v>
      </c>
      <c r="O24" s="7">
        <v>12</v>
      </c>
      <c r="P24" s="7">
        <v>13</v>
      </c>
      <c r="Q24" s="7">
        <v>14</v>
      </c>
      <c r="R24" s="102">
        <v>4</v>
      </c>
      <c r="S24" s="103">
        <v>7</v>
      </c>
      <c r="T24" s="103">
        <v>10</v>
      </c>
      <c r="U24" s="8" t="s">
        <v>171</v>
      </c>
      <c r="V24" s="31" t="s">
        <v>174</v>
      </c>
      <c r="W24" s="56" t="s">
        <v>174</v>
      </c>
    </row>
    <row r="25" spans="1:23">
      <c r="A25" s="66">
        <v>1</v>
      </c>
      <c r="B25" s="119" t="s">
        <v>119</v>
      </c>
      <c r="C25" s="119" t="s">
        <v>120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6">
        <v>133.38999999999999</v>
      </c>
      <c r="W25" s="47">
        <f>V25+(SUM(D25:Q25)*5)+R25+S25+T25+U25</f>
        <v>133.38999999999999</v>
      </c>
    </row>
    <row r="26" spans="1:23">
      <c r="A26" s="66">
        <v>2</v>
      </c>
      <c r="B26" s="119" t="s">
        <v>136</v>
      </c>
      <c r="C26" s="119" t="s">
        <v>137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6">
        <v>137.35</v>
      </c>
      <c r="W26" s="47">
        <f>V26+(SUM(D26:Q26)*5)+R26+S26+T26+U26</f>
        <v>137.35</v>
      </c>
    </row>
    <row r="27" spans="1:23">
      <c r="A27" s="66">
        <v>3</v>
      </c>
      <c r="B27" s="119" t="s">
        <v>139</v>
      </c>
      <c r="C27" s="119" t="s">
        <v>140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6">
        <v>137.91999999999999</v>
      </c>
      <c r="W27" s="47">
        <f>V27+(SUM(D27:Q27)*5)+R27+S27+T27+U27</f>
        <v>137.91999999999999</v>
      </c>
    </row>
    <row r="28" spans="1:23">
      <c r="A28" s="66">
        <v>4</v>
      </c>
      <c r="B28" s="119" t="s">
        <v>117</v>
      </c>
      <c r="C28" s="119" t="s">
        <v>118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6">
        <v>140.02000000000001</v>
      </c>
      <c r="W28" s="47">
        <f>V28+(SUM(D28:Q28)*5)+R28+S28+T28+U28</f>
        <v>140.02000000000001</v>
      </c>
    </row>
    <row r="29" spans="1:23">
      <c r="A29" s="66">
        <v>5</v>
      </c>
      <c r="B29" s="119" t="s">
        <v>115</v>
      </c>
      <c r="C29" s="119" t="s">
        <v>116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6">
        <v>147.94</v>
      </c>
      <c r="W29" s="47">
        <f>V29+(SUM(D29:Q29)*5)+R29+S29+T29+U29</f>
        <v>147.94</v>
      </c>
    </row>
    <row r="30" spans="1:2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57"/>
      <c r="W30" s="35"/>
    </row>
    <row r="31" spans="1:23" ht="13.8" thickBot="1"/>
    <row r="32" spans="1:23">
      <c r="A32" s="14" t="s">
        <v>194</v>
      </c>
      <c r="B32" s="15"/>
      <c r="C32" s="84"/>
      <c r="D32" s="147" t="s">
        <v>194</v>
      </c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56"/>
    </row>
    <row r="33" spans="1:25">
      <c r="A33" s="17" t="s">
        <v>192</v>
      </c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29"/>
      <c r="W33" s="55"/>
    </row>
    <row r="34" spans="1:25">
      <c r="A34" s="17" t="s">
        <v>197</v>
      </c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9"/>
      <c r="W34" s="55"/>
    </row>
    <row r="35" spans="1:25">
      <c r="A35" s="19"/>
      <c r="B35" s="1"/>
      <c r="C35" s="3"/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1"/>
      <c r="V35" s="30"/>
      <c r="W35" s="55"/>
    </row>
    <row r="36" spans="1:25">
      <c r="A36" s="20"/>
      <c r="B36" s="5"/>
      <c r="C36" s="6"/>
      <c r="D36" s="144" t="s">
        <v>166</v>
      </c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4" t="s">
        <v>169</v>
      </c>
      <c r="S36" s="145"/>
      <c r="T36" s="145"/>
      <c r="U36" s="146"/>
      <c r="V36" s="30"/>
      <c r="W36" s="55" t="s">
        <v>199</v>
      </c>
    </row>
    <row r="37" spans="1:25">
      <c r="A37" s="20"/>
      <c r="B37" s="5"/>
      <c r="C37" s="6"/>
      <c r="D37" s="144" t="s">
        <v>167</v>
      </c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4" t="s">
        <v>170</v>
      </c>
      <c r="S37" s="145"/>
      <c r="T37" s="145"/>
      <c r="U37" s="146"/>
      <c r="V37" s="28" t="s">
        <v>172</v>
      </c>
      <c r="W37" s="55" t="s">
        <v>173</v>
      </c>
    </row>
    <row r="38" spans="1:25">
      <c r="A38" s="21" t="s">
        <v>164</v>
      </c>
      <c r="B38" s="8" t="s">
        <v>165</v>
      </c>
      <c r="C38" s="7"/>
      <c r="D38" s="9">
        <v>1</v>
      </c>
      <c r="E38" s="7">
        <v>2</v>
      </c>
      <c r="F38" s="7">
        <v>3</v>
      </c>
      <c r="G38" s="7">
        <v>4</v>
      </c>
      <c r="H38" s="7">
        <v>5</v>
      </c>
      <c r="I38" s="7">
        <v>6</v>
      </c>
      <c r="J38" s="7">
        <v>7</v>
      </c>
      <c r="K38" s="7">
        <v>8</v>
      </c>
      <c r="L38" s="7">
        <v>9</v>
      </c>
      <c r="M38" s="7">
        <v>10</v>
      </c>
      <c r="N38" s="7">
        <v>11</v>
      </c>
      <c r="O38" s="7">
        <v>12</v>
      </c>
      <c r="P38" s="7">
        <v>13</v>
      </c>
      <c r="Q38" s="7">
        <v>14</v>
      </c>
      <c r="R38" s="102">
        <v>4</v>
      </c>
      <c r="S38" s="103">
        <v>7</v>
      </c>
      <c r="T38" s="103">
        <v>10</v>
      </c>
      <c r="U38" s="8" t="s">
        <v>171</v>
      </c>
      <c r="V38" s="31" t="s">
        <v>174</v>
      </c>
      <c r="W38" s="56" t="s">
        <v>174</v>
      </c>
    </row>
    <row r="39" spans="1:25">
      <c r="A39" s="66">
        <v>1</v>
      </c>
      <c r="B39" s="126" t="s">
        <v>9</v>
      </c>
      <c r="C39" s="126" t="s">
        <v>10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6">
        <v>141.80000000000001</v>
      </c>
      <c r="W39" s="47">
        <f>V39+(SUM(D39:Q39)*5)+R39+S39+T39+U39</f>
        <v>141.80000000000001</v>
      </c>
      <c r="Y39" s="133" t="s">
        <v>229</v>
      </c>
    </row>
    <row r="40" spans="1:25">
      <c r="A40" s="66">
        <v>2</v>
      </c>
      <c r="B40" s="126" t="s">
        <v>147</v>
      </c>
      <c r="C40" s="126" t="s">
        <v>148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6">
        <v>145.51</v>
      </c>
      <c r="W40" s="47">
        <f>V40+(SUM(D40:Q40)*5)+R40+S40+T40+U40</f>
        <v>145.51</v>
      </c>
    </row>
    <row r="41" spans="1:25">
      <c r="A41" s="66">
        <v>3</v>
      </c>
      <c r="B41" s="126" t="s">
        <v>149</v>
      </c>
      <c r="C41" s="126" t="s">
        <v>150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6">
        <v>146.21</v>
      </c>
      <c r="W41" s="47">
        <f>V41+(SUM(D41:Q41)*5)+R41+S41+T41+U41</f>
        <v>146.21</v>
      </c>
    </row>
    <row r="42" spans="1:25">
      <c r="A42" s="66">
        <v>4</v>
      </c>
      <c r="B42" s="126" t="s">
        <v>143</v>
      </c>
      <c r="C42" s="126" t="s">
        <v>144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6">
        <v>150.30000000000001</v>
      </c>
      <c r="W42" s="47">
        <f>V42+(SUM(D42:Q42)*5)+R42+S42+T42+U42</f>
        <v>150.30000000000001</v>
      </c>
      <c r="Y42" s="133"/>
    </row>
    <row r="43" spans="1:25">
      <c r="A43" s="66">
        <v>5</v>
      </c>
      <c r="B43" s="126" t="s">
        <v>5</v>
      </c>
      <c r="C43" s="126" t="s">
        <v>6</v>
      </c>
      <c r="D43" s="45"/>
      <c r="E43" s="45"/>
      <c r="F43" s="45">
        <v>1</v>
      </c>
      <c r="G43" s="45"/>
      <c r="H43" s="45"/>
      <c r="I43" s="45"/>
      <c r="J43" s="45"/>
      <c r="K43" s="45"/>
      <c r="L43" s="45"/>
      <c r="M43" s="45">
        <v>1</v>
      </c>
      <c r="N43" s="45"/>
      <c r="O43" s="45"/>
      <c r="P43" s="45"/>
      <c r="Q43" s="45"/>
      <c r="R43" s="45"/>
      <c r="S43" s="45"/>
      <c r="T43" s="45"/>
      <c r="U43" s="45"/>
      <c r="V43" s="46">
        <v>160.41</v>
      </c>
      <c r="W43" s="47">
        <f>V43+(SUM(D43:Q43)*5)+R43+S43+T43+U43</f>
        <v>170.41</v>
      </c>
    </row>
    <row r="45" spans="1:25" ht="13.8" thickBot="1"/>
    <row r="46" spans="1:25">
      <c r="A46" s="14" t="s">
        <v>194</v>
      </c>
      <c r="B46" s="15"/>
      <c r="C46" s="84"/>
      <c r="D46" s="147" t="s">
        <v>194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56"/>
    </row>
    <row r="47" spans="1:25">
      <c r="A47" s="17" t="s">
        <v>192</v>
      </c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29"/>
      <c r="W47" s="55"/>
    </row>
    <row r="48" spans="1:25">
      <c r="A48" s="17" t="s">
        <v>196</v>
      </c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29"/>
      <c r="W48" s="55"/>
    </row>
    <row r="49" spans="1:25">
      <c r="A49" s="19"/>
      <c r="B49" s="1"/>
      <c r="C49" s="3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1"/>
      <c r="V49" s="30"/>
      <c r="W49" s="55"/>
    </row>
    <row r="50" spans="1:25">
      <c r="A50" s="20"/>
      <c r="B50" s="5"/>
      <c r="C50" s="6"/>
      <c r="D50" s="144" t="s">
        <v>166</v>
      </c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4" t="s">
        <v>169</v>
      </c>
      <c r="S50" s="145"/>
      <c r="T50" s="145"/>
      <c r="U50" s="146"/>
      <c r="V50" s="30"/>
      <c r="W50" s="55" t="s">
        <v>199</v>
      </c>
    </row>
    <row r="51" spans="1:25">
      <c r="A51" s="20"/>
      <c r="B51" s="5"/>
      <c r="C51" s="6"/>
      <c r="D51" s="144" t="s">
        <v>167</v>
      </c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4" t="s">
        <v>170</v>
      </c>
      <c r="S51" s="145"/>
      <c r="T51" s="145"/>
      <c r="U51" s="146"/>
      <c r="V51" s="28" t="s">
        <v>172</v>
      </c>
      <c r="W51" s="55" t="s">
        <v>173</v>
      </c>
    </row>
    <row r="52" spans="1:25">
      <c r="A52" s="21" t="s">
        <v>164</v>
      </c>
      <c r="B52" s="8" t="s">
        <v>165</v>
      </c>
      <c r="C52" s="7"/>
      <c r="D52" s="9">
        <v>1</v>
      </c>
      <c r="E52" s="7">
        <v>2</v>
      </c>
      <c r="F52" s="7">
        <v>3</v>
      </c>
      <c r="G52" s="7">
        <v>4</v>
      </c>
      <c r="H52" s="7">
        <v>5</v>
      </c>
      <c r="I52" s="7">
        <v>6</v>
      </c>
      <c r="J52" s="7">
        <v>7</v>
      </c>
      <c r="K52" s="7">
        <v>8</v>
      </c>
      <c r="L52" s="7">
        <v>9</v>
      </c>
      <c r="M52" s="7">
        <v>10</v>
      </c>
      <c r="N52" s="7">
        <v>11</v>
      </c>
      <c r="O52" s="7">
        <v>12</v>
      </c>
      <c r="P52" s="7">
        <v>13</v>
      </c>
      <c r="Q52" s="7">
        <v>14</v>
      </c>
      <c r="R52" s="102">
        <v>4</v>
      </c>
      <c r="S52" s="103">
        <v>7</v>
      </c>
      <c r="T52" s="103">
        <v>10</v>
      </c>
      <c r="U52" s="8" t="s">
        <v>171</v>
      </c>
      <c r="V52" s="31" t="s">
        <v>174</v>
      </c>
      <c r="W52" s="56" t="s">
        <v>174</v>
      </c>
    </row>
    <row r="53" spans="1:25">
      <c r="A53" s="63">
        <v>1</v>
      </c>
      <c r="B53" s="115" t="s">
        <v>102</v>
      </c>
      <c r="C53" s="115" t="s">
        <v>103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6">
        <v>147.52000000000001</v>
      </c>
      <c r="W53" s="47">
        <f>V53+(SUM(D53:Q53)*5)+R53+S53+T53+U53</f>
        <v>147.52000000000001</v>
      </c>
      <c r="Y53" s="116"/>
    </row>
    <row r="54" spans="1:25">
      <c r="A54" s="64">
        <v>2</v>
      </c>
      <c r="B54" s="115" t="s">
        <v>104</v>
      </c>
      <c r="C54" s="115" t="s">
        <v>105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>
        <v>1</v>
      </c>
      <c r="P54" s="45"/>
      <c r="Q54" s="45"/>
      <c r="R54" s="45"/>
      <c r="S54" s="45"/>
      <c r="T54" s="45"/>
      <c r="U54" s="45"/>
      <c r="V54" s="46">
        <v>146.4</v>
      </c>
      <c r="W54" s="47">
        <f>V54+(SUM(D54:Q54)*5)+R54+S54+T54+U54</f>
        <v>151.4</v>
      </c>
      <c r="Y54" s="133" t="s">
        <v>229</v>
      </c>
    </row>
    <row r="55" spans="1:25">
      <c r="A55" s="64">
        <v>3</v>
      </c>
      <c r="B55" s="115" t="s">
        <v>94</v>
      </c>
      <c r="C55" s="115" t="s">
        <v>95</v>
      </c>
      <c r="D55" s="45"/>
      <c r="E55" s="45"/>
      <c r="F55" s="45">
        <v>1</v>
      </c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>
        <v>150.85</v>
      </c>
      <c r="W55" s="47">
        <f>V55+(SUM(D55:Q55)*5)+R55+S55+T55+U55</f>
        <v>155.85</v>
      </c>
    </row>
    <row r="56" spans="1:25">
      <c r="A56" s="64">
        <v>4</v>
      </c>
      <c r="B56" s="115" t="s">
        <v>92</v>
      </c>
      <c r="C56" s="115" t="s">
        <v>93</v>
      </c>
      <c r="D56" s="45"/>
      <c r="E56" s="45"/>
      <c r="F56" s="45"/>
      <c r="G56" s="45"/>
      <c r="H56" s="45"/>
      <c r="I56" s="45"/>
      <c r="J56" s="45"/>
      <c r="K56" s="45">
        <v>1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6">
        <v>160.76</v>
      </c>
      <c r="W56" s="47">
        <f>V56+(SUM(D56:Q56)*5)+R56+S56+T56+U56</f>
        <v>165.76</v>
      </c>
    </row>
    <row r="59" spans="1:25" ht="13.8" thickBot="1"/>
    <row r="60" spans="1:25">
      <c r="A60" s="14" t="s">
        <v>194</v>
      </c>
      <c r="B60" s="15"/>
      <c r="C60" s="84"/>
      <c r="D60" s="147" t="s">
        <v>194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56"/>
    </row>
    <row r="61" spans="1:25">
      <c r="A61" s="17" t="s">
        <v>195</v>
      </c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29"/>
      <c r="W61" s="55"/>
    </row>
    <row r="62" spans="1:25">
      <c r="A62" s="17" t="s">
        <v>197</v>
      </c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29"/>
      <c r="W62" s="55"/>
    </row>
    <row r="63" spans="1:25">
      <c r="A63" s="19"/>
      <c r="B63" s="1"/>
      <c r="C63" s="3"/>
      <c r="D63" s="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1"/>
      <c r="V63" s="30"/>
      <c r="W63" s="55"/>
    </row>
    <row r="64" spans="1:25">
      <c r="A64" s="20"/>
      <c r="B64" s="5"/>
      <c r="C64" s="6"/>
      <c r="D64" s="144" t="s">
        <v>166</v>
      </c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4" t="s">
        <v>169</v>
      </c>
      <c r="S64" s="145"/>
      <c r="T64" s="145"/>
      <c r="U64" s="146"/>
      <c r="V64" s="30"/>
      <c r="W64" s="55" t="s">
        <v>199</v>
      </c>
    </row>
    <row r="65" spans="1:25">
      <c r="A65" s="20"/>
      <c r="B65" s="5"/>
      <c r="C65" s="6"/>
      <c r="D65" s="144" t="s">
        <v>167</v>
      </c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4" t="s">
        <v>170</v>
      </c>
      <c r="S65" s="145"/>
      <c r="T65" s="145"/>
      <c r="U65" s="146"/>
      <c r="V65" s="28" t="s">
        <v>172</v>
      </c>
      <c r="W65" s="55" t="s">
        <v>173</v>
      </c>
    </row>
    <row r="66" spans="1:25">
      <c r="A66" s="21" t="s">
        <v>164</v>
      </c>
      <c r="B66" s="8" t="s">
        <v>165</v>
      </c>
      <c r="C66" s="7"/>
      <c r="D66" s="9">
        <v>1</v>
      </c>
      <c r="E66" s="7">
        <v>2</v>
      </c>
      <c r="F66" s="7">
        <v>3</v>
      </c>
      <c r="G66" s="7">
        <v>4</v>
      </c>
      <c r="H66" s="7">
        <v>5</v>
      </c>
      <c r="I66" s="7">
        <v>6</v>
      </c>
      <c r="J66" s="7">
        <v>7</v>
      </c>
      <c r="K66" s="7">
        <v>8</v>
      </c>
      <c r="L66" s="7">
        <v>9</v>
      </c>
      <c r="M66" s="7">
        <v>10</v>
      </c>
      <c r="N66" s="7">
        <v>11</v>
      </c>
      <c r="O66" s="7">
        <v>12</v>
      </c>
      <c r="P66" s="7">
        <v>13</v>
      </c>
      <c r="Q66" s="7">
        <v>14</v>
      </c>
      <c r="R66" s="102">
        <v>4</v>
      </c>
      <c r="S66" s="103">
        <v>7</v>
      </c>
      <c r="T66" s="103">
        <v>10</v>
      </c>
      <c r="U66" s="117" t="s">
        <v>171</v>
      </c>
      <c r="V66" s="31" t="s">
        <v>174</v>
      </c>
      <c r="W66" s="56" t="s">
        <v>174</v>
      </c>
    </row>
    <row r="67" spans="1:25">
      <c r="A67" s="67">
        <v>1</v>
      </c>
      <c r="B67" s="119" t="s">
        <v>13</v>
      </c>
      <c r="C67" s="126" t="s">
        <v>14</v>
      </c>
      <c r="D67" s="45"/>
      <c r="E67" s="45"/>
      <c r="F67" s="45">
        <v>1</v>
      </c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6">
        <v>152.74</v>
      </c>
      <c r="W67" s="47">
        <f>V67+(SUM(D67:Q67)*5)+R67+S67+T67+U67</f>
        <v>157.74</v>
      </c>
      <c r="Y67" s="133" t="s">
        <v>229</v>
      </c>
    </row>
    <row r="68" spans="1:25">
      <c r="A68" s="67">
        <v>2</v>
      </c>
      <c r="B68" s="119" t="s">
        <v>23</v>
      </c>
      <c r="C68" s="126" t="s">
        <v>24</v>
      </c>
      <c r="D68" s="45"/>
      <c r="E68" s="45">
        <v>1</v>
      </c>
      <c r="F68" s="45"/>
      <c r="G68" s="45"/>
      <c r="H68" s="45"/>
      <c r="I68" s="45"/>
      <c r="J68" s="45"/>
      <c r="K68" s="45">
        <v>1</v>
      </c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6">
        <v>152.13999999999999</v>
      </c>
      <c r="W68" s="47">
        <f>V68+(SUM(D68:Q68)*5)+R68+S68+T68+U68</f>
        <v>162.13999999999999</v>
      </c>
      <c r="Y68" s="133"/>
    </row>
    <row r="69" spans="1:25">
      <c r="A69" s="67">
        <v>3</v>
      </c>
      <c r="B69" s="119" t="s">
        <v>29</v>
      </c>
      <c r="C69" s="126" t="s">
        <v>30</v>
      </c>
      <c r="D69" s="45"/>
      <c r="E69" s="45"/>
      <c r="F69" s="45"/>
      <c r="G69" s="45"/>
      <c r="H69" s="45"/>
      <c r="I69" s="45">
        <v>1</v>
      </c>
      <c r="J69" s="45"/>
      <c r="K69" s="45">
        <v>2</v>
      </c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6">
        <v>149.75</v>
      </c>
      <c r="W69" s="47">
        <f>V69+(SUM(D69:Q69)*5)+R69+S69+T69+U69</f>
        <v>164.75</v>
      </c>
    </row>
    <row r="71" spans="1:25" ht="13.8" thickBot="1"/>
    <row r="72" spans="1:25">
      <c r="A72" s="14" t="s">
        <v>194</v>
      </c>
      <c r="B72" s="15"/>
      <c r="C72" s="84"/>
      <c r="D72" s="147" t="s">
        <v>194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56"/>
    </row>
    <row r="73" spans="1:25">
      <c r="A73" s="17" t="s">
        <v>195</v>
      </c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29"/>
      <c r="W73" s="55"/>
    </row>
    <row r="74" spans="1:25">
      <c r="A74" s="17" t="s">
        <v>196</v>
      </c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29"/>
      <c r="W74" s="55"/>
    </row>
    <row r="75" spans="1:25">
      <c r="A75" s="19"/>
      <c r="B75" s="1"/>
      <c r="C75" s="3"/>
      <c r="D75" s="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1"/>
      <c r="V75" s="30"/>
      <c r="W75" s="55"/>
    </row>
    <row r="76" spans="1:25">
      <c r="A76" s="20"/>
      <c r="B76" s="5"/>
      <c r="C76" s="6"/>
      <c r="D76" s="144" t="s">
        <v>166</v>
      </c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4" t="s">
        <v>169</v>
      </c>
      <c r="S76" s="145"/>
      <c r="T76" s="145"/>
      <c r="U76" s="146"/>
      <c r="V76" s="30"/>
      <c r="W76" s="55" t="s">
        <v>199</v>
      </c>
    </row>
    <row r="77" spans="1:25">
      <c r="A77" s="20"/>
      <c r="B77" s="5"/>
      <c r="C77" s="6"/>
      <c r="D77" s="144" t="s">
        <v>167</v>
      </c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4" t="s">
        <v>170</v>
      </c>
      <c r="S77" s="145"/>
      <c r="T77" s="145"/>
      <c r="U77" s="146"/>
      <c r="V77" s="28" t="s">
        <v>172</v>
      </c>
      <c r="W77" s="55" t="s">
        <v>173</v>
      </c>
    </row>
    <row r="78" spans="1:25">
      <c r="A78" s="21" t="s">
        <v>164</v>
      </c>
      <c r="B78" s="8" t="s">
        <v>165</v>
      </c>
      <c r="C78" s="7"/>
      <c r="D78" s="9">
        <v>1</v>
      </c>
      <c r="E78" s="7">
        <v>2</v>
      </c>
      <c r="F78" s="7">
        <v>3</v>
      </c>
      <c r="G78" s="7">
        <v>4</v>
      </c>
      <c r="H78" s="7">
        <v>5</v>
      </c>
      <c r="I78" s="7">
        <v>6</v>
      </c>
      <c r="J78" s="7">
        <v>7</v>
      </c>
      <c r="K78" s="7">
        <v>8</v>
      </c>
      <c r="L78" s="7">
        <v>9</v>
      </c>
      <c r="M78" s="7">
        <v>10</v>
      </c>
      <c r="N78" s="7">
        <v>11</v>
      </c>
      <c r="O78" s="7">
        <v>12</v>
      </c>
      <c r="P78" s="7">
        <v>13</v>
      </c>
      <c r="Q78" s="7">
        <v>14</v>
      </c>
      <c r="R78" s="102">
        <v>4</v>
      </c>
      <c r="S78" s="103">
        <v>7</v>
      </c>
      <c r="T78" s="103">
        <v>10</v>
      </c>
      <c r="U78" s="8" t="s">
        <v>171</v>
      </c>
      <c r="V78" s="31" t="s">
        <v>174</v>
      </c>
      <c r="W78" s="56" t="s">
        <v>174</v>
      </c>
    </row>
    <row r="79" spans="1:25">
      <c r="A79" s="64">
        <v>1</v>
      </c>
      <c r="B79" s="137" t="s">
        <v>40</v>
      </c>
      <c r="C79" s="137" t="s">
        <v>41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6">
        <v>156.13999999999999</v>
      </c>
      <c r="W79" s="47">
        <f>V79+(SUM(D79:Q79)*5)+R79+S79+T79+U79</f>
        <v>156.13999999999999</v>
      </c>
    </row>
    <row r="80" spans="1:25">
      <c r="A80" s="64">
        <v>2</v>
      </c>
      <c r="B80" s="137" t="s">
        <v>42</v>
      </c>
      <c r="C80" s="141" t="s">
        <v>43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6">
        <v>158.35</v>
      </c>
      <c r="W80" s="47">
        <f>V80+(SUM(D80:Q80)*5)+R80+S80+T80+U80</f>
        <v>158.35</v>
      </c>
    </row>
    <row r="81" spans="1:23">
      <c r="A81" s="64">
        <v>3</v>
      </c>
      <c r="B81" s="142" t="s">
        <v>38</v>
      </c>
      <c r="C81" s="137" t="s">
        <v>39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6">
        <v>175.79</v>
      </c>
      <c r="W81" s="47">
        <f>V81+(SUM(D81:Q81)*5)+R81+S81+T81+U81</f>
        <v>175.79</v>
      </c>
    </row>
  </sheetData>
  <sortState ref="B89:W91">
    <sortCondition ref="W89:W91"/>
  </sortState>
  <mergeCells count="30">
    <mergeCell ref="D1:W1"/>
    <mergeCell ref="D5:Q5"/>
    <mergeCell ref="R5:U5"/>
    <mergeCell ref="D23:Q23"/>
    <mergeCell ref="R23:U23"/>
    <mergeCell ref="D36:Q36"/>
    <mergeCell ref="R36:U36"/>
    <mergeCell ref="D37:Q37"/>
    <mergeCell ref="R37:U37"/>
    <mergeCell ref="D6:Q6"/>
    <mergeCell ref="R6:U6"/>
    <mergeCell ref="D18:W18"/>
    <mergeCell ref="D22:Q22"/>
    <mergeCell ref="R22:U22"/>
    <mergeCell ref="D32:W32"/>
    <mergeCell ref="D46:W46"/>
    <mergeCell ref="D50:Q50"/>
    <mergeCell ref="R50:U50"/>
    <mergeCell ref="D51:Q51"/>
    <mergeCell ref="R51:U51"/>
    <mergeCell ref="D76:Q76"/>
    <mergeCell ref="R76:U76"/>
    <mergeCell ref="D77:Q77"/>
    <mergeCell ref="R77:U77"/>
    <mergeCell ref="D60:W60"/>
    <mergeCell ref="D64:Q64"/>
    <mergeCell ref="R64:U64"/>
    <mergeCell ref="D65:Q65"/>
    <mergeCell ref="R65:U65"/>
    <mergeCell ref="D72:W72"/>
  </mergeCells>
  <phoneticPr fontId="1" type="noConversion"/>
  <pageMargins left="0.75" right="0.75" top="1" bottom="1" header="0.5" footer="0.5"/>
  <pageSetup paperSize="9" orientation="landscape" r:id="rId1"/>
  <headerFooter alignWithMargins="0"/>
  <rowBreaks count="6" manualBreakCount="6">
    <brk id="16" max="16383" man="1"/>
    <brk id="30" max="16383" man="1"/>
    <brk id="44" max="16383" man="1"/>
    <brk id="57" max="16383" man="1"/>
    <brk id="58" max="16383" man="1"/>
    <brk id="70" max="16383" man="1"/>
  </rowBreaks>
  <colBreaks count="2" manualBreakCount="2">
    <brk id="36" max="1048575" man="1"/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1"/>
  <sheetViews>
    <sheetView zoomScaleNormal="100" workbookViewId="0">
      <pane xSplit="1" topLeftCell="B1" activePane="topRight" state="frozen"/>
      <selection pane="topRight" activeCell="A22" sqref="A22:XFD25"/>
    </sheetView>
  </sheetViews>
  <sheetFormatPr defaultRowHeight="13.2"/>
  <cols>
    <col min="1" max="1" width="20.6640625" customWidth="1"/>
    <col min="2" max="2" width="21.6640625" customWidth="1"/>
    <col min="3" max="4" width="1.88671875" bestFit="1" customWidth="1"/>
    <col min="5" max="5" width="2" bestFit="1" customWidth="1"/>
    <col min="6" max="11" width="1.88671875" bestFit="1" customWidth="1"/>
    <col min="12" max="12" width="2.6640625" bestFit="1" customWidth="1"/>
    <col min="13" max="13" width="2.6640625" style="4" bestFit="1" customWidth="1"/>
    <col min="14" max="16" width="2.6640625" bestFit="1" customWidth="1"/>
    <col min="17" max="17" width="2.6640625" customWidth="1"/>
    <col min="18" max="18" width="2.6640625" bestFit="1" customWidth="1"/>
    <col min="19" max="22" width="5.6640625" customWidth="1"/>
    <col min="23" max="23" width="5.6640625" style="95" customWidth="1"/>
    <col min="24" max="24" width="5.6640625" style="36" customWidth="1"/>
    <col min="25" max="25" width="1.88671875" bestFit="1" customWidth="1"/>
    <col min="26" max="26" width="2" bestFit="1" customWidth="1"/>
    <col min="27" max="29" width="1.88671875" bestFit="1" customWidth="1"/>
    <col min="30" max="31" width="2" bestFit="1" customWidth="1"/>
    <col min="32" max="33" width="1.88671875" bestFit="1" customWidth="1"/>
    <col min="34" max="40" width="2.6640625" bestFit="1" customWidth="1"/>
    <col min="41" max="44" width="5.6640625" customWidth="1"/>
    <col min="45" max="45" width="5.6640625" style="32" customWidth="1"/>
    <col min="46" max="46" width="5.6640625" style="40" customWidth="1"/>
    <col min="47" max="47" width="5.6640625" style="44" customWidth="1"/>
    <col min="48" max="48" width="5.6640625" style="13" customWidth="1"/>
  </cols>
  <sheetData>
    <row r="1" spans="1:48">
      <c r="A1" s="14" t="s">
        <v>192</v>
      </c>
      <c r="B1" s="74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/>
      <c r="Y1" s="147" t="s">
        <v>180</v>
      </c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9"/>
      <c r="AU1" s="41"/>
      <c r="AV1" s="16"/>
    </row>
    <row r="2" spans="1:48">
      <c r="A2" s="17" t="s">
        <v>196</v>
      </c>
      <c r="B2" s="75"/>
      <c r="C2" s="3"/>
      <c r="D2" s="3"/>
      <c r="E2" s="3"/>
      <c r="F2" s="3"/>
      <c r="G2" s="3"/>
      <c r="H2" s="3"/>
      <c r="I2" s="3"/>
      <c r="J2" s="3"/>
      <c r="K2" s="3"/>
      <c r="L2" s="3"/>
      <c r="M2" s="6"/>
      <c r="N2" s="3"/>
      <c r="O2" s="3"/>
      <c r="P2" s="3"/>
      <c r="Q2" s="3"/>
      <c r="R2" s="3"/>
      <c r="S2" s="3"/>
      <c r="T2" s="3"/>
      <c r="U2" s="3"/>
      <c r="V2" s="3"/>
      <c r="W2" s="90"/>
      <c r="X2" s="3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29"/>
      <c r="AT2" s="37"/>
      <c r="AU2" s="42"/>
      <c r="AV2" s="18"/>
    </row>
    <row r="3" spans="1:48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3"/>
      <c r="O3" s="3"/>
      <c r="P3" s="3"/>
      <c r="Q3" s="3"/>
      <c r="R3" s="3"/>
      <c r="S3" s="3"/>
      <c r="T3" s="3"/>
      <c r="U3" s="3"/>
      <c r="V3" s="3"/>
      <c r="W3" s="90"/>
      <c r="X3" s="3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9"/>
      <c r="AT3" s="37"/>
      <c r="AU3" s="42"/>
      <c r="AV3" s="18"/>
    </row>
    <row r="4" spans="1:48">
      <c r="A4" s="1"/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  <c r="S4" s="3"/>
      <c r="T4" s="3"/>
      <c r="U4" s="3"/>
      <c r="V4" s="1"/>
      <c r="W4" s="91"/>
      <c r="X4" s="3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29"/>
      <c r="AT4" s="37"/>
      <c r="AU4" s="42"/>
      <c r="AV4" s="18"/>
    </row>
    <row r="5" spans="1:48">
      <c r="A5" s="5"/>
      <c r="B5" s="6"/>
      <c r="C5" s="144" t="s">
        <v>166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4" t="s">
        <v>169</v>
      </c>
      <c r="T5" s="145"/>
      <c r="U5" s="145"/>
      <c r="V5" s="146"/>
      <c r="W5" s="91"/>
      <c r="X5" s="33" t="s">
        <v>179</v>
      </c>
      <c r="Y5" s="144" t="s">
        <v>166</v>
      </c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4" t="s">
        <v>169</v>
      </c>
      <c r="AP5" s="145"/>
      <c r="AQ5" s="145"/>
      <c r="AR5" s="146"/>
      <c r="AS5" s="30"/>
      <c r="AT5" s="38" t="s">
        <v>176</v>
      </c>
      <c r="AU5" s="42" t="s">
        <v>177</v>
      </c>
      <c r="AV5" s="18"/>
    </row>
    <row r="6" spans="1:48">
      <c r="A6" s="5"/>
      <c r="B6" s="6"/>
      <c r="C6" s="144" t="s">
        <v>167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 t="s">
        <v>170</v>
      </c>
      <c r="T6" s="145"/>
      <c r="U6" s="145"/>
      <c r="V6" s="146"/>
      <c r="W6" s="92" t="s">
        <v>172</v>
      </c>
      <c r="X6" s="33" t="s">
        <v>173</v>
      </c>
      <c r="Y6" s="144" t="s">
        <v>167</v>
      </c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4" t="s">
        <v>170</v>
      </c>
      <c r="AP6" s="145"/>
      <c r="AQ6" s="145"/>
      <c r="AR6" s="146"/>
      <c r="AS6" s="28" t="s">
        <v>172</v>
      </c>
      <c r="AT6" s="38" t="s">
        <v>173</v>
      </c>
      <c r="AU6" s="42" t="s">
        <v>173</v>
      </c>
      <c r="AV6" s="18"/>
    </row>
    <row r="7" spans="1:48">
      <c r="A7" s="8" t="s">
        <v>165</v>
      </c>
      <c r="B7" s="7"/>
      <c r="C7" s="9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10">
        <v>6</v>
      </c>
      <c r="T7" s="11">
        <v>9</v>
      </c>
      <c r="U7" s="11">
        <v>14</v>
      </c>
      <c r="V7" s="8" t="s">
        <v>171</v>
      </c>
      <c r="W7" s="93" t="s">
        <v>174</v>
      </c>
      <c r="X7" s="34" t="s">
        <v>174</v>
      </c>
      <c r="Y7" s="9">
        <v>1</v>
      </c>
      <c r="Z7" s="7">
        <v>2</v>
      </c>
      <c r="AA7" s="7">
        <v>3</v>
      </c>
      <c r="AB7" s="7">
        <v>4</v>
      </c>
      <c r="AC7" s="7">
        <v>5</v>
      </c>
      <c r="AD7" s="7">
        <v>6</v>
      </c>
      <c r="AE7" s="7">
        <v>7</v>
      </c>
      <c r="AF7" s="7">
        <v>8</v>
      </c>
      <c r="AG7" s="7">
        <v>9</v>
      </c>
      <c r="AH7" s="7">
        <v>10</v>
      </c>
      <c r="AI7" s="7">
        <v>11</v>
      </c>
      <c r="AJ7" s="7">
        <v>12</v>
      </c>
      <c r="AK7" s="7">
        <v>13</v>
      </c>
      <c r="AL7" s="7">
        <v>14</v>
      </c>
      <c r="AM7" s="7">
        <v>15</v>
      </c>
      <c r="AN7" s="7">
        <v>16</v>
      </c>
      <c r="AO7" s="10">
        <v>6</v>
      </c>
      <c r="AP7" s="11">
        <v>9</v>
      </c>
      <c r="AQ7" s="11">
        <v>14</v>
      </c>
      <c r="AR7" s="8" t="s">
        <v>171</v>
      </c>
      <c r="AS7" s="31" t="s">
        <v>174</v>
      </c>
      <c r="AT7" s="39" t="s">
        <v>174</v>
      </c>
      <c r="AU7" s="43" t="s">
        <v>174</v>
      </c>
      <c r="AV7" s="24" t="s">
        <v>178</v>
      </c>
    </row>
    <row r="8" spans="1:48">
      <c r="A8" s="98" t="s">
        <v>102</v>
      </c>
      <c r="B8" s="98" t="s">
        <v>103</v>
      </c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96">
        <v>158.88999999999999</v>
      </c>
      <c r="X8" s="96">
        <f t="shared" ref="X8:X21" si="0">W8+(SUM(C8:R8)*5)+S8+T8+U8+V8</f>
        <v>158.88999999999999</v>
      </c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96">
        <v>152.4</v>
      </c>
      <c r="AT8" s="96">
        <f>AS8+(SUM(Y8:AN8)*5)+AO8+AP8+AQ8+AR8</f>
        <v>152.4</v>
      </c>
      <c r="AU8" s="69">
        <f t="shared" ref="AU8:AU21" si="1">SUM(AT8,X8)</f>
        <v>311.28999999999996</v>
      </c>
      <c r="AV8" s="101">
        <v>1</v>
      </c>
    </row>
    <row r="9" spans="1:48">
      <c r="A9" s="98" t="s">
        <v>104</v>
      </c>
      <c r="B9" s="98" t="s">
        <v>105</v>
      </c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96">
        <v>176.67</v>
      </c>
      <c r="X9" s="96">
        <f t="shared" si="0"/>
        <v>176.67</v>
      </c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96">
        <v>168.07</v>
      </c>
      <c r="AT9" s="96">
        <f>AS9+(SUM(Y9:AN9)*5)+AO9+AP9+AQ9+AR9</f>
        <v>168.07</v>
      </c>
      <c r="AU9" s="69">
        <f t="shared" si="1"/>
        <v>344.74</v>
      </c>
      <c r="AV9" s="101">
        <v>2</v>
      </c>
    </row>
    <row r="10" spans="1:48">
      <c r="A10" s="98" t="s">
        <v>94</v>
      </c>
      <c r="B10" s="98" t="s">
        <v>95</v>
      </c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96">
        <v>179.09</v>
      </c>
      <c r="X10" s="96">
        <f t="shared" si="0"/>
        <v>179.09</v>
      </c>
      <c r="Y10" s="100"/>
      <c r="Z10" s="100">
        <v>1</v>
      </c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96">
        <v>164.54</v>
      </c>
      <c r="AT10" s="96">
        <f>AS10+(SUM(Y10:AN10)*5)+AO10+AP10+AQ10+AR10</f>
        <v>169.54</v>
      </c>
      <c r="AU10" s="69">
        <f t="shared" si="1"/>
        <v>348.63</v>
      </c>
      <c r="AV10" s="101">
        <v>3</v>
      </c>
    </row>
    <row r="11" spans="1:48">
      <c r="A11" s="98" t="s">
        <v>92</v>
      </c>
      <c r="B11" s="98" t="s">
        <v>93</v>
      </c>
      <c r="C11" s="99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96">
        <v>185.75</v>
      </c>
      <c r="X11" s="69">
        <f t="shared" si="0"/>
        <v>185.75</v>
      </c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96">
        <v>164.24</v>
      </c>
      <c r="AT11" s="96">
        <f>AS11+(SUM(Y11:AN11)*5)+AO11+AP11+AQ11+AR11</f>
        <v>164.24</v>
      </c>
      <c r="AU11" s="69">
        <f t="shared" si="1"/>
        <v>349.99</v>
      </c>
      <c r="AV11" s="101">
        <v>4</v>
      </c>
    </row>
    <row r="12" spans="1:48">
      <c r="A12" s="73" t="s">
        <v>82</v>
      </c>
      <c r="B12" s="73" t="s">
        <v>83</v>
      </c>
      <c r="C12" s="6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>
        <v>1</v>
      </c>
      <c r="O12" s="51"/>
      <c r="P12" s="51"/>
      <c r="Q12" s="51"/>
      <c r="R12" s="51"/>
      <c r="S12" s="51"/>
      <c r="T12" s="51"/>
      <c r="U12" s="51"/>
      <c r="V12" s="51"/>
      <c r="W12" s="94">
        <v>181.68</v>
      </c>
      <c r="X12" s="69">
        <f t="shared" si="0"/>
        <v>186.68</v>
      </c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94"/>
      <c r="AT12" s="96">
        <v>172.03</v>
      </c>
      <c r="AU12" s="70">
        <f t="shared" si="1"/>
        <v>358.71000000000004</v>
      </c>
      <c r="AV12" s="49">
        <v>5</v>
      </c>
    </row>
    <row r="13" spans="1:48">
      <c r="A13" s="52" t="s">
        <v>84</v>
      </c>
      <c r="B13" s="52" t="s">
        <v>85</v>
      </c>
      <c r="C13" s="6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94">
        <v>179.19</v>
      </c>
      <c r="X13" s="69">
        <f t="shared" si="0"/>
        <v>179.19</v>
      </c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>
        <v>1</v>
      </c>
      <c r="AL13" s="45"/>
      <c r="AM13" s="45"/>
      <c r="AN13" s="45"/>
      <c r="AO13" s="45"/>
      <c r="AP13" s="45"/>
      <c r="AQ13" s="45"/>
      <c r="AR13" s="45"/>
      <c r="AS13" s="94">
        <v>176.49</v>
      </c>
      <c r="AT13" s="96">
        <f>AS13+(SUM(Y13:AN13)*5)+AO13+AP13+AQ13+AR13</f>
        <v>181.49</v>
      </c>
      <c r="AU13" s="70">
        <f t="shared" si="1"/>
        <v>360.68</v>
      </c>
      <c r="AV13" s="49">
        <v>6</v>
      </c>
    </row>
    <row r="14" spans="1:48">
      <c r="A14" s="52" t="s">
        <v>88</v>
      </c>
      <c r="B14" s="52" t="s">
        <v>89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94">
        <v>205.42</v>
      </c>
      <c r="X14" s="69">
        <f t="shared" si="0"/>
        <v>205.42</v>
      </c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94"/>
      <c r="AT14" s="96">
        <v>190.46</v>
      </c>
      <c r="AU14" s="70">
        <f t="shared" si="1"/>
        <v>395.88</v>
      </c>
      <c r="AV14" s="49">
        <v>7</v>
      </c>
    </row>
    <row r="15" spans="1:48">
      <c r="A15" s="73" t="s">
        <v>82</v>
      </c>
      <c r="B15" s="73" t="s">
        <v>108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94">
        <v>188.47</v>
      </c>
      <c r="X15" s="96">
        <f t="shared" si="0"/>
        <v>188.47</v>
      </c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>
        <v>1</v>
      </c>
      <c r="AJ15" s="45"/>
      <c r="AK15" s="45"/>
      <c r="AL15" s="45"/>
      <c r="AM15" s="45"/>
      <c r="AN15" s="45"/>
      <c r="AO15" s="45"/>
      <c r="AP15" s="45">
        <v>20</v>
      </c>
      <c r="AQ15" s="45"/>
      <c r="AR15" s="45"/>
      <c r="AS15" s="94">
        <v>209.8</v>
      </c>
      <c r="AT15" s="96">
        <f t="shared" ref="AT15:AT20" si="2">AS15+(SUM(Y15:AN15)*5)+AO15+AP15+AQ15+AR15</f>
        <v>234.8</v>
      </c>
      <c r="AU15" s="70">
        <f t="shared" si="1"/>
        <v>423.27</v>
      </c>
      <c r="AV15" s="49">
        <v>8</v>
      </c>
    </row>
    <row r="16" spans="1:48">
      <c r="A16" s="52" t="s">
        <v>96</v>
      </c>
      <c r="B16" s="52" t="s">
        <v>97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>
        <v>20</v>
      </c>
      <c r="V16" s="51"/>
      <c r="W16" s="94">
        <v>215.22</v>
      </c>
      <c r="X16" s="69">
        <f t="shared" si="0"/>
        <v>235.22</v>
      </c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45"/>
      <c r="AP16" s="45"/>
      <c r="AQ16" s="45"/>
      <c r="AR16" s="45"/>
      <c r="AS16" s="94">
        <v>189.55</v>
      </c>
      <c r="AT16" s="96">
        <f t="shared" si="2"/>
        <v>189.55</v>
      </c>
      <c r="AU16" s="70">
        <f t="shared" si="1"/>
        <v>424.77</v>
      </c>
      <c r="AV16" s="49">
        <v>9</v>
      </c>
    </row>
    <row r="17" spans="1:48">
      <c r="A17" s="52" t="s">
        <v>100</v>
      </c>
      <c r="B17" s="52" t="s">
        <v>101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>
        <v>15</v>
      </c>
      <c r="V17" s="45"/>
      <c r="W17" s="94">
        <v>229.01</v>
      </c>
      <c r="X17" s="96">
        <f t="shared" si="0"/>
        <v>244.01</v>
      </c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>
        <v>1</v>
      </c>
      <c r="AL17" s="45"/>
      <c r="AM17" s="45"/>
      <c r="AN17" s="45"/>
      <c r="AO17" s="45"/>
      <c r="AP17" s="45"/>
      <c r="AQ17" s="45"/>
      <c r="AR17" s="45"/>
      <c r="AS17" s="94">
        <v>184.66</v>
      </c>
      <c r="AT17" s="96">
        <f t="shared" si="2"/>
        <v>189.66</v>
      </c>
      <c r="AU17" s="70">
        <f t="shared" si="1"/>
        <v>433.66999999999996</v>
      </c>
      <c r="AV17" s="49">
        <v>10</v>
      </c>
    </row>
    <row r="18" spans="1:48">
      <c r="A18" s="52" t="s">
        <v>90</v>
      </c>
      <c r="B18" s="52" t="s">
        <v>91</v>
      </c>
      <c r="C18" s="45">
        <v>1</v>
      </c>
      <c r="D18" s="45"/>
      <c r="E18" s="45"/>
      <c r="F18" s="45">
        <v>1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94">
        <v>252.39</v>
      </c>
      <c r="X18" s="96">
        <f t="shared" si="0"/>
        <v>262.39</v>
      </c>
      <c r="Y18" s="45">
        <v>1</v>
      </c>
      <c r="Z18" s="45"/>
      <c r="AA18" s="45"/>
      <c r="AB18" s="45"/>
      <c r="AC18" s="45"/>
      <c r="AD18" s="45"/>
      <c r="AE18" s="45"/>
      <c r="AF18" s="45"/>
      <c r="AG18" s="45"/>
      <c r="AH18" s="45"/>
      <c r="AI18" s="45">
        <v>1</v>
      </c>
      <c r="AJ18" s="45"/>
      <c r="AK18" s="45">
        <v>1</v>
      </c>
      <c r="AL18" s="45"/>
      <c r="AM18" s="45"/>
      <c r="AN18" s="45"/>
      <c r="AO18" s="45"/>
      <c r="AP18" s="45"/>
      <c r="AQ18" s="45"/>
      <c r="AR18" s="45"/>
      <c r="AS18" s="94">
        <v>209.18</v>
      </c>
      <c r="AT18" s="96">
        <f t="shared" si="2"/>
        <v>224.18</v>
      </c>
      <c r="AU18" s="70">
        <f t="shared" si="1"/>
        <v>486.57</v>
      </c>
      <c r="AV18" s="49">
        <v>11</v>
      </c>
    </row>
    <row r="19" spans="1:48">
      <c r="A19" s="76" t="s">
        <v>98</v>
      </c>
      <c r="B19" s="76" t="s">
        <v>99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94">
        <v>1000</v>
      </c>
      <c r="X19" s="96">
        <f t="shared" si="0"/>
        <v>1000</v>
      </c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94">
        <v>1000</v>
      </c>
      <c r="AT19" s="96">
        <f t="shared" si="2"/>
        <v>1000</v>
      </c>
      <c r="AU19" s="97">
        <f t="shared" si="1"/>
        <v>2000</v>
      </c>
      <c r="AV19" s="49">
        <v>12</v>
      </c>
    </row>
    <row r="20" spans="1:48">
      <c r="A20" s="73" t="s">
        <v>106</v>
      </c>
      <c r="B20" s="73" t="s">
        <v>107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94">
        <v>1000</v>
      </c>
      <c r="X20" s="96">
        <f t="shared" si="0"/>
        <v>1000</v>
      </c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94">
        <v>1000</v>
      </c>
      <c r="AT20" s="96">
        <f t="shared" si="2"/>
        <v>1000</v>
      </c>
      <c r="AU20" s="97">
        <f t="shared" si="1"/>
        <v>2000</v>
      </c>
      <c r="AV20" s="49">
        <v>13</v>
      </c>
    </row>
    <row r="21" spans="1:48">
      <c r="A21" s="52" t="s">
        <v>86</v>
      </c>
      <c r="B21" s="52" t="s">
        <v>87</v>
      </c>
      <c r="C21" s="45"/>
      <c r="D21" s="45">
        <v>1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94">
        <v>1000</v>
      </c>
      <c r="X21" s="96">
        <f t="shared" si="0"/>
        <v>1005</v>
      </c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94"/>
      <c r="AT21" s="96">
        <v>1000</v>
      </c>
      <c r="AU21" s="97">
        <f t="shared" si="1"/>
        <v>2005</v>
      </c>
      <c r="AV21" s="49">
        <v>14</v>
      </c>
    </row>
  </sheetData>
  <mergeCells count="10">
    <mergeCell ref="C6:R6"/>
    <mergeCell ref="S6:V6"/>
    <mergeCell ref="Y6:AN6"/>
    <mergeCell ref="AO6:AR6"/>
    <mergeCell ref="C1:X1"/>
    <mergeCell ref="Y1:AT1"/>
    <mergeCell ref="C5:R5"/>
    <mergeCell ref="S5:V5"/>
    <mergeCell ref="Y5:AN5"/>
    <mergeCell ref="AO5:AR5"/>
  </mergeCells>
  <phoneticPr fontId="1" type="noConversion"/>
  <pageMargins left="0.74803149606299213" right="0.74803149606299213" top="0.98425196850393704" bottom="0.98425196850393704" header="0.51181102362204722" footer="0.51181102362204722"/>
  <pageSetup paperSize="287" orientation="landscape"/>
  <headerFooter alignWithMargins="0"/>
  <colBreaks count="1" manualBreakCount="1">
    <brk id="48" max="1048575" man="1"/>
  </col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4"/>
  <sheetViews>
    <sheetView zoomScale="120" zoomScaleNormal="120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A36" sqref="A36:XFD37"/>
    </sheetView>
  </sheetViews>
  <sheetFormatPr defaultRowHeight="13.2"/>
  <cols>
    <col min="1" max="1" width="18.44140625" customWidth="1"/>
    <col min="2" max="2" width="16.44140625" customWidth="1"/>
    <col min="3" max="7" width="1.88671875" bestFit="1" customWidth="1"/>
    <col min="8" max="8" width="2.88671875" bestFit="1" customWidth="1"/>
    <col min="9" max="11" width="1.88671875" bestFit="1" customWidth="1"/>
    <col min="12" max="16" width="2.6640625" bestFit="1" customWidth="1"/>
    <col min="17" max="17" width="2.6640625" customWidth="1"/>
    <col min="18" max="18" width="2.6640625" bestFit="1" customWidth="1"/>
    <col min="19" max="22" width="5.6640625" customWidth="1"/>
    <col min="23" max="23" width="5.6640625" style="32" customWidth="1"/>
    <col min="24" max="24" width="7.33203125" style="36" customWidth="1"/>
    <col min="25" max="33" width="1.88671875" bestFit="1" customWidth="1"/>
    <col min="34" max="38" width="2.6640625" bestFit="1" customWidth="1"/>
    <col min="39" max="39" width="2.6640625" customWidth="1"/>
    <col min="40" max="40" width="2.6640625" bestFit="1" customWidth="1"/>
    <col min="41" max="44" width="5.6640625" customWidth="1"/>
    <col min="45" max="45" width="5.6640625" style="32" customWidth="1"/>
    <col min="46" max="46" width="5.6640625" style="40" customWidth="1"/>
    <col min="47" max="47" width="5.6640625" style="44" customWidth="1"/>
    <col min="48" max="48" width="5.6640625" style="13" customWidth="1"/>
  </cols>
  <sheetData>
    <row r="1" spans="1:48">
      <c r="A1" s="14" t="s">
        <v>168</v>
      </c>
      <c r="B1" s="74"/>
      <c r="C1" s="147" t="s">
        <v>175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/>
      <c r="Y1" s="147" t="s">
        <v>180</v>
      </c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9"/>
      <c r="AU1" s="41"/>
      <c r="AV1" s="16"/>
    </row>
    <row r="2" spans="1:48">
      <c r="A2" s="17" t="s">
        <v>196</v>
      </c>
      <c r="B2" s="7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9"/>
      <c r="X2" s="3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29"/>
      <c r="AT2" s="37"/>
      <c r="AU2" s="42"/>
      <c r="AV2" s="18"/>
    </row>
    <row r="3" spans="1:48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9"/>
      <c r="X3" s="3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9"/>
      <c r="AT3" s="37"/>
      <c r="AU3" s="42"/>
      <c r="AV3" s="18"/>
    </row>
    <row r="4" spans="1:48">
      <c r="A4" s="1"/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30"/>
      <c r="X4" s="3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29"/>
      <c r="AT4" s="37"/>
      <c r="AU4" s="42"/>
      <c r="AV4" s="18"/>
    </row>
    <row r="5" spans="1:48">
      <c r="A5" s="5"/>
      <c r="B5" s="6"/>
      <c r="C5" s="144" t="s">
        <v>166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4" t="s">
        <v>169</v>
      </c>
      <c r="T5" s="145"/>
      <c r="U5" s="145"/>
      <c r="V5" s="146"/>
      <c r="W5" s="30"/>
      <c r="X5" s="33" t="s">
        <v>179</v>
      </c>
      <c r="Y5" s="144" t="s">
        <v>166</v>
      </c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4" t="s">
        <v>169</v>
      </c>
      <c r="AP5" s="145"/>
      <c r="AQ5" s="145"/>
      <c r="AR5" s="146"/>
      <c r="AS5" s="30"/>
      <c r="AT5" s="38" t="s">
        <v>176</v>
      </c>
      <c r="AU5" s="42" t="s">
        <v>177</v>
      </c>
      <c r="AV5" s="18"/>
    </row>
    <row r="6" spans="1:48">
      <c r="A6" s="5"/>
      <c r="B6" s="6"/>
      <c r="C6" s="144" t="s">
        <v>167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 t="s">
        <v>170</v>
      </c>
      <c r="T6" s="145"/>
      <c r="U6" s="145"/>
      <c r="V6" s="146"/>
      <c r="W6" s="28" t="s">
        <v>172</v>
      </c>
      <c r="X6" s="33" t="s">
        <v>173</v>
      </c>
      <c r="Y6" s="144" t="s">
        <v>167</v>
      </c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4" t="s">
        <v>170</v>
      </c>
      <c r="AP6" s="145"/>
      <c r="AQ6" s="145"/>
      <c r="AR6" s="146"/>
      <c r="AS6" s="28" t="s">
        <v>172</v>
      </c>
      <c r="AT6" s="38" t="s">
        <v>173</v>
      </c>
      <c r="AU6" s="42" t="s">
        <v>173</v>
      </c>
      <c r="AV6" s="18"/>
    </row>
    <row r="7" spans="1:48">
      <c r="A7" s="8" t="s">
        <v>165</v>
      </c>
      <c r="B7" s="7"/>
      <c r="C7" s="9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102">
        <v>6</v>
      </c>
      <c r="T7" s="103">
        <v>9</v>
      </c>
      <c r="U7" s="103">
        <v>14</v>
      </c>
      <c r="V7" s="8" t="s">
        <v>171</v>
      </c>
      <c r="W7" s="31" t="s">
        <v>174</v>
      </c>
      <c r="X7" s="34" t="s">
        <v>174</v>
      </c>
      <c r="Y7" s="9">
        <v>1</v>
      </c>
      <c r="Z7" s="7">
        <v>2</v>
      </c>
      <c r="AA7" s="7">
        <v>3</v>
      </c>
      <c r="AB7" s="7">
        <v>4</v>
      </c>
      <c r="AC7" s="7">
        <v>5</v>
      </c>
      <c r="AD7" s="7">
        <v>6</v>
      </c>
      <c r="AE7" s="7">
        <v>7</v>
      </c>
      <c r="AF7" s="7">
        <v>8</v>
      </c>
      <c r="AG7" s="7">
        <v>9</v>
      </c>
      <c r="AH7" s="7">
        <v>10</v>
      </c>
      <c r="AI7" s="7">
        <v>11</v>
      </c>
      <c r="AJ7" s="7">
        <v>12</v>
      </c>
      <c r="AK7" s="7">
        <v>13</v>
      </c>
      <c r="AL7" s="7">
        <v>14</v>
      </c>
      <c r="AM7" s="7">
        <v>15</v>
      </c>
      <c r="AN7" s="7">
        <v>16</v>
      </c>
      <c r="AO7" s="102">
        <v>6</v>
      </c>
      <c r="AP7" s="103">
        <v>9</v>
      </c>
      <c r="AQ7" s="103">
        <v>14</v>
      </c>
      <c r="AR7" s="8" t="s">
        <v>171</v>
      </c>
      <c r="AS7" s="31" t="s">
        <v>174</v>
      </c>
      <c r="AT7" s="39" t="s">
        <v>174</v>
      </c>
      <c r="AU7" s="43" t="s">
        <v>174</v>
      </c>
      <c r="AV7" s="24" t="s">
        <v>178</v>
      </c>
    </row>
    <row r="8" spans="1:48">
      <c r="A8" s="110" t="s">
        <v>58</v>
      </c>
      <c r="B8" s="110" t="s">
        <v>78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1">
        <v>158.65</v>
      </c>
      <c r="X8" s="111">
        <f t="shared" ref="X8:X35" si="0">W8+(SUM(C8:R8)*5)+S8+T8+U8+V8</f>
        <v>158.65</v>
      </c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2">
        <v>154.04</v>
      </c>
      <c r="AT8" s="111">
        <f t="shared" ref="AT8:AT35" si="1">AS8+(SUM(Y8:AN8)*5)+AO8+AP8+AQ8+AR8</f>
        <v>154.04</v>
      </c>
      <c r="AU8" s="111">
        <f t="shared" ref="AU8:AU35" si="2">SUM(AT8,X8)</f>
        <v>312.69</v>
      </c>
      <c r="AV8" s="113">
        <v>1</v>
      </c>
    </row>
    <row r="9" spans="1:48">
      <c r="A9" s="110" t="s">
        <v>206</v>
      </c>
      <c r="B9" s="110" t="s">
        <v>65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1">
        <v>159.78</v>
      </c>
      <c r="X9" s="111">
        <f t="shared" si="0"/>
        <v>159.78</v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2">
        <v>157.22999999999999</v>
      </c>
      <c r="AT9" s="111">
        <f t="shared" si="1"/>
        <v>157.22999999999999</v>
      </c>
      <c r="AU9" s="111">
        <f t="shared" si="2"/>
        <v>317.01</v>
      </c>
      <c r="AV9" s="113">
        <v>2</v>
      </c>
    </row>
    <row r="10" spans="1:48">
      <c r="A10" s="110" t="s">
        <v>203</v>
      </c>
      <c r="B10" s="110" t="s">
        <v>68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1">
        <v>167.65</v>
      </c>
      <c r="X10" s="111">
        <f t="shared" si="0"/>
        <v>167.65</v>
      </c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2">
        <v>154.91999999999999</v>
      </c>
      <c r="AT10" s="111">
        <f t="shared" si="1"/>
        <v>154.91999999999999</v>
      </c>
      <c r="AU10" s="111">
        <f t="shared" si="2"/>
        <v>322.57</v>
      </c>
      <c r="AV10" s="113">
        <v>3</v>
      </c>
    </row>
    <row r="11" spans="1:48">
      <c r="A11" s="110" t="s">
        <v>210</v>
      </c>
      <c r="B11" s="110" t="s">
        <v>76</v>
      </c>
      <c r="C11" s="110"/>
      <c r="D11" s="110"/>
      <c r="E11" s="110"/>
      <c r="F11" s="110"/>
      <c r="G11" s="114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1">
        <v>177.55</v>
      </c>
      <c r="X11" s="111">
        <f t="shared" si="0"/>
        <v>177.55</v>
      </c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2">
        <v>160.9</v>
      </c>
      <c r="AT11" s="111">
        <f t="shared" si="1"/>
        <v>160.9</v>
      </c>
      <c r="AU11" s="111">
        <f t="shared" si="2"/>
        <v>338.45000000000005</v>
      </c>
      <c r="AV11" s="113">
        <v>4</v>
      </c>
    </row>
    <row r="12" spans="1:48">
      <c r="A12" s="110" t="s">
        <v>214</v>
      </c>
      <c r="B12" s="110" t="s">
        <v>61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1">
        <v>171.65</v>
      </c>
      <c r="X12" s="111">
        <f t="shared" si="0"/>
        <v>171.65</v>
      </c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2">
        <v>167.48</v>
      </c>
      <c r="AT12" s="111">
        <f t="shared" si="1"/>
        <v>167.48</v>
      </c>
      <c r="AU12" s="111">
        <f t="shared" si="2"/>
        <v>339.13</v>
      </c>
      <c r="AV12" s="113">
        <v>5</v>
      </c>
    </row>
    <row r="13" spans="1:48">
      <c r="A13" s="110" t="s">
        <v>201</v>
      </c>
      <c r="B13" s="110" t="s">
        <v>59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1">
        <v>172.21</v>
      </c>
      <c r="X13" s="111">
        <f t="shared" si="0"/>
        <v>172.21</v>
      </c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2">
        <v>169.31</v>
      </c>
      <c r="AT13" s="111">
        <f t="shared" si="1"/>
        <v>169.31</v>
      </c>
      <c r="AU13" s="111">
        <f t="shared" si="2"/>
        <v>341.52</v>
      </c>
      <c r="AV13" s="113">
        <v>6</v>
      </c>
    </row>
    <row r="14" spans="1:48">
      <c r="A14" s="110" t="s">
        <v>204</v>
      </c>
      <c r="B14" s="110" t="s">
        <v>62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1">
        <v>177.44</v>
      </c>
      <c r="X14" s="111">
        <f t="shared" si="0"/>
        <v>177.44</v>
      </c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2">
        <v>164.41</v>
      </c>
      <c r="AT14" s="111">
        <f t="shared" si="1"/>
        <v>164.41</v>
      </c>
      <c r="AU14" s="111">
        <f t="shared" si="2"/>
        <v>341.85</v>
      </c>
      <c r="AV14" s="113">
        <v>7</v>
      </c>
    </row>
    <row r="15" spans="1:48">
      <c r="A15" s="110" t="s">
        <v>209</v>
      </c>
      <c r="B15" s="110" t="s">
        <v>56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1">
        <v>169.09</v>
      </c>
      <c r="X15" s="111">
        <f t="shared" si="0"/>
        <v>169.09</v>
      </c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2">
        <v>174.5</v>
      </c>
      <c r="AT15" s="111">
        <f t="shared" si="1"/>
        <v>174.5</v>
      </c>
      <c r="AU15" s="111">
        <f t="shared" si="2"/>
        <v>343.59000000000003</v>
      </c>
      <c r="AV15" s="113">
        <v>8</v>
      </c>
    </row>
    <row r="16" spans="1:48">
      <c r="A16" s="45" t="s">
        <v>207</v>
      </c>
      <c r="B16" s="45" t="s">
        <v>64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94">
        <v>175.61</v>
      </c>
      <c r="X16" s="96">
        <f t="shared" si="0"/>
        <v>175.61</v>
      </c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6">
        <v>168.04</v>
      </c>
      <c r="AT16" s="96">
        <f t="shared" si="1"/>
        <v>168.04</v>
      </c>
      <c r="AU16" s="104">
        <f t="shared" si="2"/>
        <v>343.65</v>
      </c>
      <c r="AV16" s="62">
        <v>9</v>
      </c>
    </row>
    <row r="17" spans="1:48">
      <c r="A17" s="45" t="s">
        <v>218</v>
      </c>
      <c r="B17" s="45" t="s">
        <v>75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94">
        <v>186.56</v>
      </c>
      <c r="X17" s="96">
        <f t="shared" si="0"/>
        <v>186.56</v>
      </c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48">
        <v>164.91</v>
      </c>
      <c r="AT17" s="96">
        <f t="shared" si="1"/>
        <v>164.91</v>
      </c>
      <c r="AU17" s="104">
        <f t="shared" si="2"/>
        <v>351.47</v>
      </c>
      <c r="AV17" s="62">
        <v>10</v>
      </c>
    </row>
    <row r="18" spans="1:48">
      <c r="A18" s="45" t="s">
        <v>217</v>
      </c>
      <c r="B18" s="45" t="s">
        <v>74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>
        <v>1</v>
      </c>
      <c r="Q18" s="45"/>
      <c r="R18" s="45"/>
      <c r="S18" s="45"/>
      <c r="T18" s="45"/>
      <c r="U18" s="45"/>
      <c r="V18" s="45"/>
      <c r="W18" s="94">
        <v>180.18</v>
      </c>
      <c r="X18" s="96">
        <f t="shared" si="0"/>
        <v>185.18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>
        <v>1</v>
      </c>
      <c r="AL18" s="51"/>
      <c r="AM18" s="51"/>
      <c r="AN18" s="51"/>
      <c r="AO18" s="51"/>
      <c r="AP18" s="51"/>
      <c r="AQ18" s="51"/>
      <c r="AR18" s="51"/>
      <c r="AS18" s="48">
        <v>167.37</v>
      </c>
      <c r="AT18" s="96">
        <f t="shared" si="1"/>
        <v>172.37</v>
      </c>
      <c r="AU18" s="104">
        <f t="shared" si="2"/>
        <v>357.55</v>
      </c>
      <c r="AV18" s="62">
        <v>11</v>
      </c>
    </row>
    <row r="19" spans="1:48">
      <c r="A19" s="78" t="s">
        <v>215</v>
      </c>
      <c r="B19" s="78" t="s">
        <v>72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94">
        <v>184.65</v>
      </c>
      <c r="X19" s="96">
        <f t="shared" si="0"/>
        <v>184.65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48">
        <v>177</v>
      </c>
      <c r="AT19" s="96">
        <f t="shared" si="1"/>
        <v>177</v>
      </c>
      <c r="AU19" s="104">
        <f t="shared" si="2"/>
        <v>361.65</v>
      </c>
      <c r="AV19" s="62">
        <v>12</v>
      </c>
    </row>
    <row r="20" spans="1:48">
      <c r="A20" s="45" t="s">
        <v>216</v>
      </c>
      <c r="B20" s="45" t="s">
        <v>73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94">
        <v>192.77</v>
      </c>
      <c r="X20" s="96">
        <f t="shared" si="0"/>
        <v>192.77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48">
        <v>187.41</v>
      </c>
      <c r="AT20" s="96">
        <f t="shared" si="1"/>
        <v>187.41</v>
      </c>
      <c r="AU20" s="104">
        <f t="shared" si="2"/>
        <v>380.18</v>
      </c>
      <c r="AV20" s="62">
        <v>13</v>
      </c>
    </row>
    <row r="21" spans="1:48">
      <c r="A21" s="45" t="s">
        <v>221</v>
      </c>
      <c r="B21" s="45" t="s">
        <v>81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104">
        <v>196.09</v>
      </c>
      <c r="X21" s="96">
        <f t="shared" si="0"/>
        <v>196.09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48">
        <v>187.12</v>
      </c>
      <c r="AT21" s="96">
        <f t="shared" si="1"/>
        <v>187.12</v>
      </c>
      <c r="AU21" s="104">
        <f t="shared" si="2"/>
        <v>383.21000000000004</v>
      </c>
      <c r="AV21" s="62">
        <v>14</v>
      </c>
    </row>
    <row r="22" spans="1:48">
      <c r="A22" s="45" t="s">
        <v>208</v>
      </c>
      <c r="B22" s="45" t="s">
        <v>67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94">
        <v>195.05</v>
      </c>
      <c r="X22" s="96">
        <f t="shared" si="0"/>
        <v>195.05</v>
      </c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6">
        <v>192.03</v>
      </c>
      <c r="AT22" s="96">
        <f t="shared" si="1"/>
        <v>192.03</v>
      </c>
      <c r="AU22" s="104">
        <f t="shared" si="2"/>
        <v>387.08000000000004</v>
      </c>
      <c r="AV22" s="62">
        <v>15</v>
      </c>
    </row>
    <row r="23" spans="1:48">
      <c r="A23" s="45" t="s">
        <v>222</v>
      </c>
      <c r="B23" s="45" t="s">
        <v>57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94">
        <v>208.82</v>
      </c>
      <c r="X23" s="96">
        <f t="shared" si="0"/>
        <v>208.82</v>
      </c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48">
        <v>180.62</v>
      </c>
      <c r="AT23" s="96">
        <f t="shared" si="1"/>
        <v>180.62</v>
      </c>
      <c r="AU23" s="104">
        <f t="shared" si="2"/>
        <v>389.44</v>
      </c>
      <c r="AV23" s="62">
        <v>16</v>
      </c>
    </row>
    <row r="24" spans="1:48">
      <c r="A24" s="85" t="s">
        <v>223</v>
      </c>
      <c r="B24" s="45" t="s">
        <v>66</v>
      </c>
      <c r="C24" s="51"/>
      <c r="D24" s="51"/>
      <c r="E24" s="51"/>
      <c r="F24" s="51"/>
      <c r="G24" s="51"/>
      <c r="H24" s="51"/>
      <c r="I24" s="51"/>
      <c r="J24" s="51"/>
      <c r="K24" s="51">
        <v>1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104">
        <v>203.86</v>
      </c>
      <c r="X24" s="96">
        <f t="shared" si="0"/>
        <v>208.86</v>
      </c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>
        <v>1</v>
      </c>
      <c r="AK24" s="51"/>
      <c r="AL24" s="51">
        <v>1</v>
      </c>
      <c r="AM24" s="51"/>
      <c r="AN24" s="51"/>
      <c r="AO24" s="51"/>
      <c r="AP24" s="51"/>
      <c r="AQ24" s="51"/>
      <c r="AR24" s="51"/>
      <c r="AS24" s="48">
        <v>188.98</v>
      </c>
      <c r="AT24" s="96">
        <f t="shared" si="1"/>
        <v>198.98</v>
      </c>
      <c r="AU24" s="104">
        <f t="shared" si="2"/>
        <v>407.84000000000003</v>
      </c>
      <c r="AV24" s="62">
        <v>17</v>
      </c>
    </row>
    <row r="25" spans="1:48">
      <c r="A25" s="45" t="s">
        <v>211</v>
      </c>
      <c r="B25" s="45" t="s">
        <v>69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94">
        <v>208.47</v>
      </c>
      <c r="X25" s="96">
        <f t="shared" si="0"/>
        <v>208.47</v>
      </c>
      <c r="Y25" s="51"/>
      <c r="Z25" s="51"/>
      <c r="AA25" s="51"/>
      <c r="AB25" s="51"/>
      <c r="AC25" s="51"/>
      <c r="AD25" s="51"/>
      <c r="AE25" s="51"/>
      <c r="AF25" s="51"/>
      <c r="AG25" s="51">
        <v>2</v>
      </c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48">
        <v>202.17</v>
      </c>
      <c r="AT25" s="96">
        <f t="shared" si="1"/>
        <v>212.17</v>
      </c>
      <c r="AU25" s="104">
        <f t="shared" si="2"/>
        <v>420.64</v>
      </c>
      <c r="AV25" s="62">
        <v>18</v>
      </c>
    </row>
    <row r="26" spans="1:48">
      <c r="A26" s="45" t="s">
        <v>220</v>
      </c>
      <c r="B26" s="45" t="s">
        <v>80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94">
        <v>219.22</v>
      </c>
      <c r="X26" s="96">
        <f t="shared" si="0"/>
        <v>219.22</v>
      </c>
      <c r="Y26" s="45">
        <v>1</v>
      </c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6">
        <v>206.76</v>
      </c>
      <c r="AT26" s="96">
        <f t="shared" si="1"/>
        <v>211.76</v>
      </c>
      <c r="AU26" s="104">
        <f t="shared" si="2"/>
        <v>430.98</v>
      </c>
      <c r="AV26" s="62">
        <v>19</v>
      </c>
    </row>
    <row r="27" spans="1:48">
      <c r="A27" s="45" t="s">
        <v>203</v>
      </c>
      <c r="B27" s="45" t="s">
        <v>79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94">
        <v>224.73</v>
      </c>
      <c r="X27" s="96">
        <f t="shared" si="0"/>
        <v>224.73</v>
      </c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48">
        <v>214.89</v>
      </c>
      <c r="AT27" s="96">
        <f t="shared" si="1"/>
        <v>214.89</v>
      </c>
      <c r="AU27" s="104">
        <f t="shared" si="2"/>
        <v>439.62</v>
      </c>
      <c r="AV27" s="62">
        <v>20</v>
      </c>
    </row>
    <row r="28" spans="1:48">
      <c r="A28" s="45" t="s">
        <v>205</v>
      </c>
      <c r="B28" s="45" t="s">
        <v>63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94">
        <v>268.61</v>
      </c>
      <c r="X28" s="96">
        <f t="shared" si="0"/>
        <v>268.61</v>
      </c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6">
        <v>222.06</v>
      </c>
      <c r="AT28" s="96">
        <f t="shared" si="1"/>
        <v>222.06</v>
      </c>
      <c r="AU28" s="104">
        <f t="shared" si="2"/>
        <v>490.67</v>
      </c>
      <c r="AV28" s="62">
        <v>21</v>
      </c>
    </row>
    <row r="29" spans="1:48">
      <c r="A29" s="45" t="s">
        <v>202</v>
      </c>
      <c r="B29" s="45" t="s">
        <v>60</v>
      </c>
      <c r="C29" s="45">
        <v>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94">
        <v>1000</v>
      </c>
      <c r="X29" s="96">
        <f t="shared" si="0"/>
        <v>1005</v>
      </c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48">
        <v>166.41</v>
      </c>
      <c r="AT29" s="96">
        <f t="shared" si="1"/>
        <v>166.41</v>
      </c>
      <c r="AU29" s="104">
        <f t="shared" si="2"/>
        <v>1171.4100000000001</v>
      </c>
      <c r="AV29" s="62">
        <v>22</v>
      </c>
    </row>
    <row r="30" spans="1:48">
      <c r="A30" s="45" t="s">
        <v>213</v>
      </c>
      <c r="B30" s="45" t="s">
        <v>71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94">
        <v>170.39</v>
      </c>
      <c r="X30" s="96">
        <f t="shared" si="0"/>
        <v>170.39</v>
      </c>
      <c r="Y30" s="45">
        <v>1</v>
      </c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6">
        <v>1000</v>
      </c>
      <c r="AT30" s="96">
        <f t="shared" si="1"/>
        <v>1005</v>
      </c>
      <c r="AU30" s="104">
        <f t="shared" si="2"/>
        <v>1175.3899999999999</v>
      </c>
      <c r="AV30" s="62">
        <v>23</v>
      </c>
    </row>
    <row r="31" spans="1:48">
      <c r="A31" s="51" t="s">
        <v>109</v>
      </c>
      <c r="B31" s="51" t="s">
        <v>110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94">
        <v>201.44</v>
      </c>
      <c r="X31" s="96">
        <f t="shared" si="0"/>
        <v>201.44</v>
      </c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6">
        <v>1000</v>
      </c>
      <c r="AT31" s="96">
        <f t="shared" si="1"/>
        <v>1000</v>
      </c>
      <c r="AU31" s="104">
        <f t="shared" si="2"/>
        <v>1201.44</v>
      </c>
      <c r="AV31" s="62">
        <v>24</v>
      </c>
    </row>
    <row r="32" spans="1:48">
      <c r="A32" s="45" t="s">
        <v>212</v>
      </c>
      <c r="B32" s="45" t="s">
        <v>70</v>
      </c>
      <c r="C32" s="45"/>
      <c r="D32" s="45"/>
      <c r="E32" s="45"/>
      <c r="F32" s="45"/>
      <c r="G32" s="45"/>
      <c r="H32" s="45">
        <v>5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94">
        <v>1000</v>
      </c>
      <c r="X32" s="96">
        <f t="shared" si="0"/>
        <v>1025</v>
      </c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48">
        <v>195.09</v>
      </c>
      <c r="AT32" s="96">
        <f t="shared" si="1"/>
        <v>195.09</v>
      </c>
      <c r="AU32" s="104">
        <f t="shared" si="2"/>
        <v>1220.0899999999999</v>
      </c>
      <c r="AV32" s="62">
        <v>25</v>
      </c>
    </row>
    <row r="33" spans="1:48">
      <c r="A33" s="45" t="s">
        <v>222</v>
      </c>
      <c r="B33" s="45" t="s">
        <v>224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94">
        <v>1000</v>
      </c>
      <c r="X33" s="96">
        <f t="shared" si="0"/>
        <v>1000</v>
      </c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48">
        <v>1000</v>
      </c>
      <c r="AT33" s="96">
        <f t="shared" si="1"/>
        <v>1000</v>
      </c>
      <c r="AU33" s="104">
        <f t="shared" si="2"/>
        <v>2000</v>
      </c>
      <c r="AV33" s="62">
        <v>26</v>
      </c>
    </row>
    <row r="34" spans="1:48" s="13" customFormat="1">
      <c r="A34" s="45" t="s">
        <v>200</v>
      </c>
      <c r="B34" s="45" t="s">
        <v>225</v>
      </c>
      <c r="C34" s="45"/>
      <c r="D34" s="45"/>
      <c r="E34" s="45"/>
      <c r="F34" s="45"/>
      <c r="G34" s="45"/>
      <c r="H34" s="45">
        <v>1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94">
        <v>1000</v>
      </c>
      <c r="X34" s="96">
        <f t="shared" si="0"/>
        <v>1005</v>
      </c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48">
        <v>1000</v>
      </c>
      <c r="AT34" s="96">
        <f t="shared" si="1"/>
        <v>1000</v>
      </c>
      <c r="AU34" s="104">
        <f t="shared" si="2"/>
        <v>2005</v>
      </c>
      <c r="AV34" s="62">
        <v>27</v>
      </c>
    </row>
    <row r="35" spans="1:48">
      <c r="A35" s="45" t="s">
        <v>219</v>
      </c>
      <c r="B35" s="45" t="s">
        <v>77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>
        <v>1000</v>
      </c>
      <c r="W35" s="104">
        <v>182.43</v>
      </c>
      <c r="X35" s="96">
        <f t="shared" si="0"/>
        <v>1182.43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48">
        <v>1000</v>
      </c>
      <c r="AT35" s="96">
        <f t="shared" si="1"/>
        <v>1000</v>
      </c>
      <c r="AU35" s="104">
        <f t="shared" si="2"/>
        <v>2182.4300000000003</v>
      </c>
      <c r="AV35" s="62">
        <v>28</v>
      </c>
    </row>
    <row r="36" spans="1:48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106"/>
      <c r="X36" s="105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53"/>
      <c r="AT36" s="105"/>
      <c r="AU36" s="106"/>
      <c r="AV36" s="27"/>
    </row>
    <row r="37" spans="1:48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106"/>
      <c r="X37" s="105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53"/>
      <c r="AT37" s="105"/>
      <c r="AU37" s="106"/>
      <c r="AV37" s="27"/>
    </row>
    <row r="38" spans="1:48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106"/>
      <c r="X38" s="105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53"/>
      <c r="AT38" s="105"/>
      <c r="AU38" s="106"/>
      <c r="AV38" s="58"/>
    </row>
    <row r="39" spans="1:48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106"/>
      <c r="X39" s="105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53"/>
      <c r="AT39" s="105"/>
      <c r="AU39" s="106"/>
      <c r="AV39" s="58"/>
    </row>
    <row r="40" spans="1:48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106"/>
      <c r="X40" s="105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53"/>
      <c r="AT40" s="105"/>
      <c r="AU40" s="106"/>
      <c r="AV40" s="58"/>
    </row>
    <row r="41" spans="1:48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106"/>
      <c r="X41" s="105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53"/>
      <c r="AT41" s="105"/>
      <c r="AU41" s="106"/>
      <c r="AV41" s="58"/>
    </row>
    <row r="42" spans="1:48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106"/>
      <c r="X42" s="105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53"/>
      <c r="AT42" s="105"/>
      <c r="AU42" s="106"/>
      <c r="AV42" s="58"/>
    </row>
    <row r="43" spans="1:48">
      <c r="W43" s="95"/>
      <c r="X43" s="109"/>
      <c r="AT43" s="107"/>
      <c r="AU43" s="108"/>
    </row>
    <row r="44" spans="1:48">
      <c r="W44" s="95"/>
      <c r="X44" s="109"/>
    </row>
  </sheetData>
  <mergeCells count="10">
    <mergeCell ref="AO5:AR5"/>
    <mergeCell ref="Y6:AN6"/>
    <mergeCell ref="AO6:AR6"/>
    <mergeCell ref="Y1:AT1"/>
    <mergeCell ref="S6:V6"/>
    <mergeCell ref="C1:X1"/>
    <mergeCell ref="Y5:AN5"/>
    <mergeCell ref="C5:R5"/>
    <mergeCell ref="C6:R6"/>
    <mergeCell ref="S5:V5"/>
  </mergeCells>
  <phoneticPr fontId="1" type="noConversion"/>
  <pageMargins left="0.74803149606299213" right="0.74803149606299213" top="0.98425196850393704" bottom="0.98425196850393704" header="0.51181102362204722" footer="0.51181102362204722"/>
  <pageSetup paperSize="28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26"/>
  <sheetViews>
    <sheetView topLeftCell="A19" zoomScale="120" zoomScaleNormal="120" workbookViewId="0">
      <pane xSplit="1" topLeftCell="B1" activePane="topRight" state="frozen"/>
      <selection pane="topRight" activeCell="A25" sqref="A25:XFD30"/>
    </sheetView>
  </sheetViews>
  <sheetFormatPr defaultRowHeight="13.2"/>
  <cols>
    <col min="1" max="1" width="17.6640625" customWidth="1"/>
    <col min="2" max="2" width="15.88671875" customWidth="1"/>
    <col min="3" max="4" width="1.88671875" bestFit="1" customWidth="1"/>
    <col min="5" max="6" width="2.109375" bestFit="1" customWidth="1"/>
    <col min="7" max="7" width="2" bestFit="1" customWidth="1"/>
    <col min="8" max="11" width="1.88671875" bestFit="1" customWidth="1"/>
    <col min="12" max="16" width="2.6640625" bestFit="1" customWidth="1"/>
    <col min="17" max="17" width="2.6640625" customWidth="1"/>
    <col min="18" max="19" width="2.6640625" bestFit="1" customWidth="1"/>
    <col min="20" max="20" width="1.88671875" bestFit="1" customWidth="1"/>
    <col min="21" max="21" width="2.6640625" bestFit="1" customWidth="1"/>
    <col min="22" max="22" width="3.44140625" bestFit="1" customWidth="1"/>
    <col min="23" max="23" width="5.6640625" style="32" customWidth="1"/>
    <col min="24" max="24" width="5.6640625" style="36" customWidth="1"/>
    <col min="25" max="26" width="1.88671875" bestFit="1" customWidth="1"/>
    <col min="27" max="28" width="2.109375" bestFit="1" customWidth="1"/>
    <col min="29" max="33" width="1.88671875" bestFit="1" customWidth="1"/>
    <col min="34" max="38" width="2.6640625" bestFit="1" customWidth="1"/>
    <col min="39" max="39" width="2.6640625" customWidth="1"/>
    <col min="40" max="40" width="2.6640625" bestFit="1" customWidth="1"/>
    <col min="41" max="42" width="1.88671875" bestFit="1" customWidth="1"/>
    <col min="43" max="43" width="2.6640625" bestFit="1" customWidth="1"/>
    <col min="44" max="44" width="3.44140625" bestFit="1" customWidth="1"/>
    <col min="45" max="45" width="5.6640625" style="32" customWidth="1"/>
    <col min="46" max="46" width="5.6640625" style="40" customWidth="1"/>
    <col min="47" max="47" width="5.6640625" style="44" customWidth="1"/>
    <col min="48" max="48" width="5.6640625" style="13" hidden="1" customWidth="1"/>
    <col min="49" max="49" width="5.109375" customWidth="1"/>
    <col min="50" max="50" width="8.88671875" hidden="1" customWidth="1"/>
    <col min="51" max="51" width="4.44140625" style="120" customWidth="1"/>
  </cols>
  <sheetData>
    <row r="1" spans="1:51">
      <c r="A1" s="14" t="s">
        <v>168</v>
      </c>
      <c r="B1" s="74"/>
      <c r="C1" s="147" t="s">
        <v>175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/>
      <c r="Y1" s="147" t="s">
        <v>180</v>
      </c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9"/>
      <c r="AU1" s="41"/>
      <c r="AV1" s="16"/>
    </row>
    <row r="2" spans="1:51">
      <c r="A2" s="17" t="s">
        <v>197</v>
      </c>
      <c r="B2" s="7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9"/>
      <c r="X2" s="3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29"/>
      <c r="AT2" s="37"/>
      <c r="AU2" s="42"/>
      <c r="AV2" s="18"/>
    </row>
    <row r="3" spans="1:5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9"/>
      <c r="X3" s="3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9"/>
      <c r="AT3" s="37"/>
      <c r="AU3" s="42"/>
      <c r="AV3" s="18"/>
    </row>
    <row r="4" spans="1:51">
      <c r="A4" s="1"/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30"/>
      <c r="X4" s="3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29"/>
      <c r="AT4" s="37"/>
      <c r="AU4" s="42"/>
      <c r="AV4" s="18"/>
    </row>
    <row r="5" spans="1:51">
      <c r="A5" s="5"/>
      <c r="B5" s="6"/>
      <c r="C5" s="144" t="s">
        <v>166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4" t="s">
        <v>169</v>
      </c>
      <c r="T5" s="145"/>
      <c r="U5" s="145"/>
      <c r="V5" s="146"/>
      <c r="W5" s="30"/>
      <c r="X5" s="33" t="s">
        <v>179</v>
      </c>
      <c r="Y5" s="144" t="s">
        <v>166</v>
      </c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4" t="s">
        <v>169</v>
      </c>
      <c r="AP5" s="145"/>
      <c r="AQ5" s="145"/>
      <c r="AR5" s="146"/>
      <c r="AS5" s="30"/>
      <c r="AT5" s="38" t="s">
        <v>176</v>
      </c>
      <c r="AU5" s="42" t="s">
        <v>177</v>
      </c>
      <c r="AV5" s="18"/>
    </row>
    <row r="6" spans="1:51">
      <c r="A6" s="5"/>
      <c r="B6" s="6"/>
      <c r="C6" s="144" t="s">
        <v>167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 t="s">
        <v>170</v>
      </c>
      <c r="T6" s="145"/>
      <c r="U6" s="145"/>
      <c r="V6" s="146"/>
      <c r="W6" s="28" t="s">
        <v>172</v>
      </c>
      <c r="X6" s="33" t="s">
        <v>173</v>
      </c>
      <c r="Y6" s="144" t="s">
        <v>167</v>
      </c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4" t="s">
        <v>170</v>
      </c>
      <c r="AP6" s="145"/>
      <c r="AQ6" s="145"/>
      <c r="AR6" s="146"/>
      <c r="AS6" s="28" t="s">
        <v>172</v>
      </c>
      <c r="AT6" s="38" t="s">
        <v>173</v>
      </c>
      <c r="AU6" s="42" t="s">
        <v>173</v>
      </c>
      <c r="AV6" s="18"/>
    </row>
    <row r="7" spans="1:51">
      <c r="A7" s="8" t="s">
        <v>165</v>
      </c>
      <c r="B7" s="7"/>
      <c r="C7" s="9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102">
        <v>6</v>
      </c>
      <c r="T7" s="103">
        <v>9</v>
      </c>
      <c r="U7" s="103">
        <v>14</v>
      </c>
      <c r="V7" s="117" t="s">
        <v>171</v>
      </c>
      <c r="W7" s="31" t="s">
        <v>174</v>
      </c>
      <c r="X7" s="34" t="s">
        <v>174</v>
      </c>
      <c r="Y7" s="9">
        <v>1</v>
      </c>
      <c r="Z7" s="7">
        <v>2</v>
      </c>
      <c r="AA7" s="7">
        <v>3</v>
      </c>
      <c r="AB7" s="7">
        <v>4</v>
      </c>
      <c r="AC7" s="7">
        <v>5</v>
      </c>
      <c r="AD7" s="7">
        <v>6</v>
      </c>
      <c r="AE7" s="7">
        <v>7</v>
      </c>
      <c r="AF7" s="7">
        <v>8</v>
      </c>
      <c r="AG7" s="7">
        <v>9</v>
      </c>
      <c r="AH7" s="7">
        <v>10</v>
      </c>
      <c r="AI7" s="7">
        <v>11</v>
      </c>
      <c r="AJ7" s="7">
        <v>12</v>
      </c>
      <c r="AK7" s="7">
        <v>13</v>
      </c>
      <c r="AL7" s="7">
        <v>14</v>
      </c>
      <c r="AM7" s="7">
        <v>15</v>
      </c>
      <c r="AN7" s="7">
        <v>16</v>
      </c>
      <c r="AO7" s="10">
        <v>6</v>
      </c>
      <c r="AP7" s="11">
        <v>9</v>
      </c>
      <c r="AQ7" s="11">
        <v>14</v>
      </c>
      <c r="AR7" s="8" t="s">
        <v>171</v>
      </c>
      <c r="AS7" s="31" t="s">
        <v>174</v>
      </c>
      <c r="AT7" s="39" t="s">
        <v>174</v>
      </c>
      <c r="AU7" s="43" t="s">
        <v>174</v>
      </c>
      <c r="AV7" s="24" t="s">
        <v>178</v>
      </c>
    </row>
    <row r="8" spans="1:51">
      <c r="A8" s="77" t="s">
        <v>139</v>
      </c>
      <c r="B8" s="52" t="s">
        <v>140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119"/>
      <c r="T8" s="119"/>
      <c r="U8" s="119"/>
      <c r="V8" s="119"/>
      <c r="W8" s="69">
        <v>153.32</v>
      </c>
      <c r="X8" s="48">
        <f t="shared" ref="X8:X24" si="0">W8+(SUM(C8:R8)*5)+S8+T8+U8+V8</f>
        <v>153.32</v>
      </c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119"/>
      <c r="AP8" s="119"/>
      <c r="AQ8" s="119"/>
      <c r="AR8" s="119"/>
      <c r="AS8" s="48">
        <v>143.47</v>
      </c>
      <c r="AT8" s="69">
        <v>143.47</v>
      </c>
      <c r="AU8" s="48">
        <f t="shared" ref="AU8:AU24" si="1">SUM(AT8,X8)</f>
        <v>296.78999999999996</v>
      </c>
      <c r="AV8" s="65">
        <v>16</v>
      </c>
      <c r="AW8" s="88">
        <f>IF(AND(AS8="",AT8=0),"",RANK(AX8,$AX$8:$AX$24,1))</f>
        <v>1</v>
      </c>
      <c r="AX8" s="52">
        <f t="shared" ref="AX8:AX24" si="2">IF(AT8=0,1000,AU8)</f>
        <v>296.78999999999996</v>
      </c>
      <c r="AY8" s="88" t="str">
        <f t="shared" ref="AY8:AY24" si="3">IF(AND(AW8&gt;=1,AW8&lt;6),"F","")</f>
        <v>F</v>
      </c>
    </row>
    <row r="9" spans="1:51">
      <c r="A9" s="78" t="s">
        <v>119</v>
      </c>
      <c r="B9" s="78" t="s">
        <v>120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118"/>
      <c r="T9" s="118"/>
      <c r="U9" s="118"/>
      <c r="V9" s="118"/>
      <c r="W9" s="69">
        <v>153.16999999999999</v>
      </c>
      <c r="X9" s="48">
        <f t="shared" si="0"/>
        <v>153.16999999999999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118"/>
      <c r="AP9" s="118"/>
      <c r="AQ9" s="118"/>
      <c r="AR9" s="118"/>
      <c r="AS9" s="48">
        <v>151.91999999999999</v>
      </c>
      <c r="AT9" s="69">
        <f t="shared" ref="AT9:AT17" si="4">AS9+(SUM(Y9:AN9)*5)+AO9+AP9+AQ9+AR9</f>
        <v>151.91999999999999</v>
      </c>
      <c r="AU9" s="48">
        <f t="shared" si="1"/>
        <v>305.08999999999997</v>
      </c>
      <c r="AV9" s="65">
        <v>5</v>
      </c>
      <c r="AW9" s="88">
        <f>IF(AND(AS9="",AT9=0),"",RANK(AX9,$AX$8:$AX$24,1))</f>
        <v>2</v>
      </c>
      <c r="AX9" s="52">
        <f t="shared" si="2"/>
        <v>305.08999999999997</v>
      </c>
      <c r="AY9" s="88" t="str">
        <f t="shared" si="3"/>
        <v>F</v>
      </c>
    </row>
    <row r="10" spans="1:51">
      <c r="A10" s="51" t="s">
        <v>136</v>
      </c>
      <c r="B10" s="51" t="s">
        <v>137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119"/>
      <c r="T10" s="119"/>
      <c r="U10" s="119"/>
      <c r="V10" s="119"/>
      <c r="W10" s="69">
        <v>154.78</v>
      </c>
      <c r="X10" s="48">
        <f t="shared" si="0"/>
        <v>154.78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119"/>
      <c r="AP10" s="119"/>
      <c r="AQ10" s="119"/>
      <c r="AR10" s="119"/>
      <c r="AS10" s="48">
        <v>152.96</v>
      </c>
      <c r="AT10" s="69">
        <f t="shared" si="4"/>
        <v>152.96</v>
      </c>
      <c r="AU10" s="48">
        <f t="shared" si="1"/>
        <v>307.74</v>
      </c>
      <c r="AV10" s="65">
        <v>14</v>
      </c>
      <c r="AW10" s="88">
        <f>IF(AND(AS10="",AT10=0),"",RANK(AX10,$AX$8:$AX$24,1))</f>
        <v>3</v>
      </c>
      <c r="AX10" s="52">
        <f t="shared" si="2"/>
        <v>307.74</v>
      </c>
      <c r="AY10" s="88" t="str">
        <f t="shared" si="3"/>
        <v>F</v>
      </c>
    </row>
    <row r="11" spans="1:51">
      <c r="A11" s="78" t="s">
        <v>115</v>
      </c>
      <c r="B11" s="78" t="s">
        <v>116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119"/>
      <c r="T11" s="119"/>
      <c r="U11" s="119"/>
      <c r="V11" s="119"/>
      <c r="W11" s="69">
        <v>171.62</v>
      </c>
      <c r="X11" s="48">
        <f t="shared" si="0"/>
        <v>171.62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119"/>
      <c r="AP11" s="119"/>
      <c r="AQ11" s="119"/>
      <c r="AR11" s="119"/>
      <c r="AS11" s="48">
        <v>162.43</v>
      </c>
      <c r="AT11" s="69">
        <f t="shared" si="4"/>
        <v>162.43</v>
      </c>
      <c r="AU11" s="48">
        <f t="shared" si="1"/>
        <v>334.05</v>
      </c>
      <c r="AV11" s="65">
        <v>3</v>
      </c>
      <c r="AW11" s="88">
        <f>IF(AND(AS11="",AT11=0),"",RANK(AX11,$AX$8:$AX$24,1))</f>
        <v>4</v>
      </c>
      <c r="AX11" s="52">
        <f t="shared" si="2"/>
        <v>334.05</v>
      </c>
      <c r="AY11" s="88" t="str">
        <f t="shared" si="3"/>
        <v>F</v>
      </c>
    </row>
    <row r="12" spans="1:51">
      <c r="A12" s="45" t="s">
        <v>117</v>
      </c>
      <c r="B12" s="45" t="s">
        <v>118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>
        <v>1</v>
      </c>
      <c r="S12" s="118"/>
      <c r="T12" s="118"/>
      <c r="U12" s="118"/>
      <c r="V12" s="118"/>
      <c r="W12" s="69">
        <v>163.21</v>
      </c>
      <c r="X12" s="48">
        <f t="shared" si="0"/>
        <v>168.21</v>
      </c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118"/>
      <c r="AP12" s="118"/>
      <c r="AQ12" s="118"/>
      <c r="AR12" s="118"/>
      <c r="AS12" s="46">
        <v>171.05</v>
      </c>
      <c r="AT12" s="69">
        <f t="shared" si="4"/>
        <v>171.05</v>
      </c>
      <c r="AU12" s="48">
        <f t="shared" si="1"/>
        <v>339.26</v>
      </c>
      <c r="AV12" s="65">
        <v>4</v>
      </c>
      <c r="AW12" s="88">
        <f>IF(AND(AS12="",AT12=0),"",RANK(AX12,$AX$8:$AX$24,1))</f>
        <v>5</v>
      </c>
      <c r="AX12" s="52">
        <f t="shared" si="2"/>
        <v>339.26</v>
      </c>
      <c r="AY12" s="88" t="str">
        <f t="shared" si="3"/>
        <v>F</v>
      </c>
    </row>
    <row r="13" spans="1:51">
      <c r="A13" s="45" t="s">
        <v>121</v>
      </c>
      <c r="B13" s="45" t="s">
        <v>122</v>
      </c>
      <c r="C13" s="52"/>
      <c r="D13" s="52"/>
      <c r="E13" s="52"/>
      <c r="F13" s="52"/>
      <c r="G13" s="52">
        <v>1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118"/>
      <c r="T13" s="118"/>
      <c r="U13" s="118"/>
      <c r="V13" s="118"/>
      <c r="W13" s="69">
        <v>169.37</v>
      </c>
      <c r="X13" s="48">
        <f t="shared" si="0"/>
        <v>174.37</v>
      </c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118"/>
      <c r="AP13" s="118"/>
      <c r="AQ13" s="118"/>
      <c r="AR13" s="121"/>
      <c r="AS13" s="46">
        <v>167.36</v>
      </c>
      <c r="AT13" s="69">
        <f t="shared" si="4"/>
        <v>167.36</v>
      </c>
      <c r="AU13" s="48">
        <f t="shared" si="1"/>
        <v>341.73</v>
      </c>
      <c r="AV13" s="65">
        <v>6</v>
      </c>
      <c r="AW13" s="88">
        <f>IF(AND(AS13="",AT13=0),"",RANK(AX13,$AX$8:$AX$24,1))</f>
        <v>6</v>
      </c>
      <c r="AX13" s="52">
        <f t="shared" si="2"/>
        <v>341.73</v>
      </c>
      <c r="AY13" s="88" t="str">
        <f t="shared" si="3"/>
        <v/>
      </c>
    </row>
    <row r="14" spans="1:51">
      <c r="A14" s="45" t="s">
        <v>130</v>
      </c>
      <c r="B14" s="45" t="s">
        <v>131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119"/>
      <c r="T14" s="119"/>
      <c r="U14" s="119"/>
      <c r="V14" s="119"/>
      <c r="W14" s="69">
        <v>181.57</v>
      </c>
      <c r="X14" s="48">
        <f t="shared" si="0"/>
        <v>181.57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119"/>
      <c r="AP14" s="119"/>
      <c r="AQ14" s="119"/>
      <c r="AR14" s="119"/>
      <c r="AS14" s="48">
        <v>170.43</v>
      </c>
      <c r="AT14" s="69">
        <f t="shared" si="4"/>
        <v>170.43</v>
      </c>
      <c r="AU14" s="48">
        <f t="shared" si="1"/>
        <v>352</v>
      </c>
      <c r="AV14" s="65">
        <v>11</v>
      </c>
      <c r="AW14" s="88">
        <f>IF(AND(AS14="",AT14=0),"",RANK(AX14,$AX$8:$AX$24,1))</f>
        <v>7</v>
      </c>
      <c r="AX14" s="52">
        <f t="shared" si="2"/>
        <v>352</v>
      </c>
      <c r="AY14" s="88" t="str">
        <f t="shared" si="3"/>
        <v/>
      </c>
    </row>
    <row r="15" spans="1:51">
      <c r="A15" s="45" t="s">
        <v>132</v>
      </c>
      <c r="B15" s="45" t="s">
        <v>133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119"/>
      <c r="T15" s="119"/>
      <c r="U15" s="119"/>
      <c r="V15" s="119"/>
      <c r="W15" s="69">
        <v>185.38</v>
      </c>
      <c r="X15" s="48">
        <f t="shared" si="0"/>
        <v>185.38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119"/>
      <c r="AP15" s="119"/>
      <c r="AQ15" s="119"/>
      <c r="AR15" s="119"/>
      <c r="AS15" s="48">
        <v>169.25</v>
      </c>
      <c r="AT15" s="69">
        <f t="shared" si="4"/>
        <v>169.25</v>
      </c>
      <c r="AU15" s="48">
        <f t="shared" si="1"/>
        <v>354.63</v>
      </c>
      <c r="AV15" s="65">
        <v>12</v>
      </c>
      <c r="AW15" s="88">
        <f>IF(AND(AS15="",AT15=0),"",RANK(AX15,$AX$8:$AX$24,1))</f>
        <v>8</v>
      </c>
      <c r="AX15" s="52">
        <f t="shared" si="2"/>
        <v>354.63</v>
      </c>
      <c r="AY15" s="88" t="str">
        <f t="shared" si="3"/>
        <v/>
      </c>
    </row>
    <row r="16" spans="1:51">
      <c r="A16" s="45" t="s">
        <v>134</v>
      </c>
      <c r="B16" s="45" t="s">
        <v>135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119"/>
      <c r="T16" s="119"/>
      <c r="U16" s="119"/>
      <c r="V16" s="119"/>
      <c r="W16" s="69">
        <v>181</v>
      </c>
      <c r="X16" s="48">
        <f t="shared" si="0"/>
        <v>181</v>
      </c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119"/>
      <c r="AP16" s="119"/>
      <c r="AQ16" s="119"/>
      <c r="AR16" s="119"/>
      <c r="AS16" s="48">
        <v>174.84</v>
      </c>
      <c r="AT16" s="69">
        <f t="shared" si="4"/>
        <v>174.84</v>
      </c>
      <c r="AU16" s="48">
        <f t="shared" si="1"/>
        <v>355.84000000000003</v>
      </c>
      <c r="AV16" s="65">
        <v>13</v>
      </c>
      <c r="AW16" s="88">
        <f>IF(AND(AS16="",AT16=0),"",RANK(AX16,$AX$8:$AX$24,1))</f>
        <v>9</v>
      </c>
      <c r="AX16" s="52">
        <f t="shared" si="2"/>
        <v>355.84000000000003</v>
      </c>
      <c r="AY16" s="88" t="str">
        <f t="shared" si="3"/>
        <v/>
      </c>
    </row>
    <row r="17" spans="1:51">
      <c r="A17" s="52" t="s">
        <v>141</v>
      </c>
      <c r="B17" s="52" t="s">
        <v>142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118"/>
      <c r="T17" s="118"/>
      <c r="U17" s="118"/>
      <c r="V17" s="118"/>
      <c r="W17" s="69">
        <v>190.99</v>
      </c>
      <c r="X17" s="48">
        <f t="shared" si="0"/>
        <v>190.99</v>
      </c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118"/>
      <c r="AP17" s="118"/>
      <c r="AQ17" s="118"/>
      <c r="AR17" s="118"/>
      <c r="AS17" s="46">
        <v>176.42</v>
      </c>
      <c r="AT17" s="69">
        <f t="shared" si="4"/>
        <v>176.42</v>
      </c>
      <c r="AU17" s="48">
        <f t="shared" si="1"/>
        <v>367.40999999999997</v>
      </c>
      <c r="AV17" s="65">
        <v>17</v>
      </c>
      <c r="AW17" s="88">
        <f>IF(AND(AS17="",AT17=0),"",RANK(AX17,$AX$8:$AX$24,1))</f>
        <v>10</v>
      </c>
      <c r="AX17" s="52">
        <f t="shared" si="2"/>
        <v>367.40999999999997</v>
      </c>
      <c r="AY17" s="88" t="str">
        <f t="shared" si="3"/>
        <v/>
      </c>
    </row>
    <row r="18" spans="1:51">
      <c r="A18" s="78" t="s">
        <v>111</v>
      </c>
      <c r="B18" s="78" t="s">
        <v>112</v>
      </c>
      <c r="C18" s="122" t="s">
        <v>31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3"/>
      <c r="T18" s="123"/>
      <c r="U18" s="123"/>
      <c r="V18" s="123"/>
      <c r="W18" s="71">
        <v>204.01</v>
      </c>
      <c r="X18" s="48">
        <f t="shared" si="0"/>
        <v>204.01</v>
      </c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3"/>
      <c r="AP18" s="123"/>
      <c r="AQ18" s="123"/>
      <c r="AR18" s="123"/>
      <c r="AS18" s="124">
        <v>168.92</v>
      </c>
      <c r="AT18" s="69">
        <v>168.92</v>
      </c>
      <c r="AU18" s="48">
        <f t="shared" si="1"/>
        <v>372.92999999999995</v>
      </c>
      <c r="AV18" s="65">
        <v>1</v>
      </c>
      <c r="AW18" s="88">
        <f>IF(AND(AS18="",AT18=0),"",RANK(AX18,$AX$8:$AX$24,1))</f>
        <v>11</v>
      </c>
      <c r="AX18" s="52">
        <f t="shared" si="2"/>
        <v>372.92999999999995</v>
      </c>
      <c r="AY18" s="88" t="str">
        <f t="shared" si="3"/>
        <v/>
      </c>
    </row>
    <row r="19" spans="1:51">
      <c r="A19" s="45" t="s">
        <v>127</v>
      </c>
      <c r="B19" s="45" t="s">
        <v>116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119"/>
      <c r="T19" s="119"/>
      <c r="U19" s="119"/>
      <c r="V19" s="119"/>
      <c r="W19" s="71">
        <v>199.58</v>
      </c>
      <c r="X19" s="48">
        <f t="shared" si="0"/>
        <v>199.58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>
        <v>1</v>
      </c>
      <c r="AN19" s="51"/>
      <c r="AO19" s="119"/>
      <c r="AP19" s="119"/>
      <c r="AQ19" s="119"/>
      <c r="AR19" s="119"/>
      <c r="AS19" s="59">
        <v>188.36</v>
      </c>
      <c r="AT19" s="69">
        <f>AS19+(SUM(Y19:AN19)*5)+AO19+AP19+AQ19+AR19</f>
        <v>193.36</v>
      </c>
      <c r="AU19" s="48">
        <f t="shared" si="1"/>
        <v>392.94000000000005</v>
      </c>
      <c r="AV19" s="65">
        <v>9</v>
      </c>
      <c r="AW19" s="88">
        <f>IF(AND(AS19="",AT19=0),"",RANK(AX19,$AX$8:$AX$24,1))</f>
        <v>12</v>
      </c>
      <c r="AX19" s="52">
        <f t="shared" si="2"/>
        <v>392.94000000000005</v>
      </c>
      <c r="AY19" s="88" t="str">
        <f t="shared" si="3"/>
        <v/>
      </c>
    </row>
    <row r="20" spans="1:51">
      <c r="A20" s="45" t="s">
        <v>128</v>
      </c>
      <c r="B20" s="45" t="s">
        <v>129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119"/>
      <c r="T20" s="119"/>
      <c r="U20" s="119">
        <v>20</v>
      </c>
      <c r="V20" s="119"/>
      <c r="W20" s="71">
        <v>189.11</v>
      </c>
      <c r="X20" s="48">
        <f t="shared" si="0"/>
        <v>209.11</v>
      </c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119"/>
      <c r="AP20" s="119"/>
      <c r="AQ20" s="119"/>
      <c r="AR20" s="119"/>
      <c r="AS20" s="59">
        <v>185.55</v>
      </c>
      <c r="AT20" s="69">
        <f>AS20+(SUM(Y20:AN20)*5)+AO20+AP20+AQ20+AR20</f>
        <v>185.55</v>
      </c>
      <c r="AU20" s="48">
        <f t="shared" si="1"/>
        <v>394.66</v>
      </c>
      <c r="AV20" s="65">
        <v>10</v>
      </c>
      <c r="AW20" s="88">
        <f>IF(AND(AS20="",AT20=0),"",RANK(AX20,$AX$8:$AX$24,1))</f>
        <v>13</v>
      </c>
      <c r="AX20" s="52">
        <f t="shared" si="2"/>
        <v>394.66</v>
      </c>
      <c r="AY20" s="88" t="str">
        <f t="shared" si="3"/>
        <v/>
      </c>
    </row>
    <row r="21" spans="1:51">
      <c r="A21" s="45" t="s">
        <v>125</v>
      </c>
      <c r="B21" s="45" t="s">
        <v>126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119">
        <v>5</v>
      </c>
      <c r="T21" s="119"/>
      <c r="U21" s="119"/>
      <c r="V21" s="119"/>
      <c r="W21" s="71">
        <v>218.27</v>
      </c>
      <c r="X21" s="48">
        <f t="shared" si="0"/>
        <v>223.27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119"/>
      <c r="AP21" s="119"/>
      <c r="AQ21" s="119"/>
      <c r="AR21" s="119"/>
      <c r="AS21" s="59">
        <v>185.75</v>
      </c>
      <c r="AT21" s="69">
        <f>AS21+(SUM(Y21:AN21)*5)+AO21+AP21+AQ21+AR21</f>
        <v>185.75</v>
      </c>
      <c r="AU21" s="48">
        <f t="shared" si="1"/>
        <v>409.02</v>
      </c>
      <c r="AV21" s="65">
        <v>8</v>
      </c>
      <c r="AW21" s="88">
        <f>IF(AND(AS21="",AT21=0),"",RANK(AX21,$AX$8:$AX$24,1))</f>
        <v>14</v>
      </c>
      <c r="AX21" s="52">
        <f t="shared" si="2"/>
        <v>409.02</v>
      </c>
      <c r="AY21" s="88" t="str">
        <f t="shared" si="3"/>
        <v/>
      </c>
    </row>
    <row r="22" spans="1:51">
      <c r="A22" s="78" t="s">
        <v>119</v>
      </c>
      <c r="B22" s="78" t="s">
        <v>138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119"/>
      <c r="T22" s="119"/>
      <c r="U22" s="119"/>
      <c r="V22" s="119"/>
      <c r="W22" s="71">
        <v>200.41</v>
      </c>
      <c r="X22" s="48">
        <f t="shared" si="0"/>
        <v>200.41</v>
      </c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119"/>
      <c r="AP22" s="119"/>
      <c r="AQ22" s="119"/>
      <c r="AR22" s="119"/>
      <c r="AS22" s="59">
        <v>213.66</v>
      </c>
      <c r="AT22" s="69">
        <f>AS22+(SUM(Y22:AN22)*5)+AO22+AP22+AQ22+AR22</f>
        <v>213.66</v>
      </c>
      <c r="AU22" s="48">
        <f t="shared" si="1"/>
        <v>414.07</v>
      </c>
      <c r="AV22" s="65">
        <v>15</v>
      </c>
      <c r="AW22" s="88">
        <f>IF(AND(AS22="",AT22=0),"",RANK(AX22,$AX$8:$AX$24,1))</f>
        <v>15</v>
      </c>
      <c r="AX22" s="52">
        <f t="shared" si="2"/>
        <v>414.07</v>
      </c>
      <c r="AY22" s="88" t="str">
        <f t="shared" si="3"/>
        <v/>
      </c>
    </row>
    <row r="23" spans="1:51">
      <c r="A23" s="45" t="s">
        <v>123</v>
      </c>
      <c r="B23" s="45" t="s">
        <v>124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119"/>
      <c r="T23" s="119"/>
      <c r="U23" s="119">
        <v>20</v>
      </c>
      <c r="V23" s="119"/>
      <c r="W23" s="71">
        <v>224.75</v>
      </c>
      <c r="X23" s="48">
        <f t="shared" si="0"/>
        <v>244.75</v>
      </c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119"/>
      <c r="AP23" s="119"/>
      <c r="AQ23" s="119"/>
      <c r="AR23" s="119"/>
      <c r="AS23" s="59">
        <v>215.61</v>
      </c>
      <c r="AT23" s="69">
        <f>AS23+(SUM(Y23:AN23)*5)+AO23+AP23+AQ23+AR23</f>
        <v>215.61</v>
      </c>
      <c r="AU23" s="48">
        <f t="shared" si="1"/>
        <v>460.36</v>
      </c>
      <c r="AV23" s="65">
        <v>7</v>
      </c>
      <c r="AW23" s="88">
        <f>IF(AND(AS23="",AT23=0),"",RANK(AX23,$AX$8:$AX$24,1))</f>
        <v>16</v>
      </c>
      <c r="AX23" s="52">
        <f t="shared" si="2"/>
        <v>460.36</v>
      </c>
      <c r="AY23" s="88" t="str">
        <f t="shared" si="3"/>
        <v/>
      </c>
    </row>
    <row r="24" spans="1:51">
      <c r="A24" s="45" t="s">
        <v>113</v>
      </c>
      <c r="B24" s="45" t="s">
        <v>114</v>
      </c>
      <c r="C24" s="51"/>
      <c r="D24" s="51"/>
      <c r="E24" s="51"/>
      <c r="F24" s="51"/>
      <c r="G24" s="51"/>
      <c r="H24" s="51"/>
      <c r="I24" s="51"/>
      <c r="J24" s="51"/>
      <c r="K24" s="51">
        <v>2</v>
      </c>
      <c r="L24" s="51"/>
      <c r="M24" s="51"/>
      <c r="N24" s="51"/>
      <c r="O24" s="51"/>
      <c r="P24" s="51"/>
      <c r="Q24" s="51"/>
      <c r="R24" s="51"/>
      <c r="S24" s="119">
        <v>20</v>
      </c>
      <c r="T24" s="119"/>
      <c r="U24" s="119"/>
      <c r="V24" s="119"/>
      <c r="W24" s="69">
        <v>274.99</v>
      </c>
      <c r="X24" s="48">
        <f t="shared" si="0"/>
        <v>304.99</v>
      </c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119"/>
      <c r="AP24" s="119"/>
      <c r="AQ24" s="119"/>
      <c r="AR24" s="119"/>
      <c r="AS24" s="48">
        <v>223.26</v>
      </c>
      <c r="AT24" s="69">
        <v>223.26</v>
      </c>
      <c r="AU24" s="48">
        <f t="shared" si="1"/>
        <v>528.25</v>
      </c>
      <c r="AV24" s="65">
        <v>2</v>
      </c>
      <c r="AW24" s="88">
        <f>IF(AND(AS24="",AT24=0),"",RANK(AX24,$AX$8:$AX$24,1))</f>
        <v>17</v>
      </c>
      <c r="AX24" s="52">
        <f t="shared" si="2"/>
        <v>528.25</v>
      </c>
      <c r="AY24" s="88" t="str">
        <f t="shared" si="3"/>
        <v/>
      </c>
    </row>
    <row r="25" spans="1:5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54"/>
      <c r="X25" s="35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54"/>
      <c r="AT25" s="54"/>
      <c r="AU25" s="53"/>
    </row>
    <row r="26" spans="1:5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54"/>
      <c r="X26" s="35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54"/>
      <c r="AT26" s="54"/>
      <c r="AU26" s="53"/>
    </row>
  </sheetData>
  <mergeCells count="10">
    <mergeCell ref="C6:R6"/>
    <mergeCell ref="S6:V6"/>
    <mergeCell ref="Y6:AN6"/>
    <mergeCell ref="AO6:AR6"/>
    <mergeCell ref="C1:X1"/>
    <mergeCell ref="Y1:AT1"/>
    <mergeCell ref="C5:R5"/>
    <mergeCell ref="S5:V5"/>
    <mergeCell ref="Y5:AN5"/>
    <mergeCell ref="AO5:AR5"/>
  </mergeCells>
  <phoneticPr fontId="1" type="noConversion"/>
  <conditionalFormatting sqref="AW8:AW24">
    <cfRule type="cellIs" dxfId="3" priority="1" stopIfTrue="1" operator="equal">
      <formula>2</formula>
    </cfRule>
    <cfRule type="cellIs" dxfId="2" priority="2" operator="equal">
      <formula>1</formula>
    </cfRule>
  </conditionalFormatting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27"/>
  <sheetViews>
    <sheetView topLeftCell="A22" zoomScale="130" zoomScaleNormal="130" workbookViewId="0">
      <selection activeCell="A28" sqref="A28:XFD31"/>
    </sheetView>
  </sheetViews>
  <sheetFormatPr defaultRowHeight="13.2"/>
  <cols>
    <col min="1" max="1" width="16.109375" customWidth="1"/>
    <col min="2" max="2" width="20" customWidth="1"/>
    <col min="3" max="3" width="2" bestFit="1" customWidth="1"/>
    <col min="4" max="7" width="1.88671875" bestFit="1" customWidth="1"/>
    <col min="8" max="8" width="2" bestFit="1" customWidth="1"/>
    <col min="9" max="11" width="1.88671875" bestFit="1" customWidth="1"/>
    <col min="12" max="16" width="2.6640625" bestFit="1" customWidth="1"/>
    <col min="17" max="17" width="2.6640625" customWidth="1"/>
    <col min="18" max="18" width="2.6640625" bestFit="1" customWidth="1"/>
    <col min="19" max="20" width="1.88671875" bestFit="1" customWidth="1"/>
    <col min="21" max="21" width="2.6640625" bestFit="1" customWidth="1"/>
    <col min="22" max="22" width="3.44140625" bestFit="1" customWidth="1"/>
    <col min="23" max="23" width="6.5546875" style="32" bestFit="1" customWidth="1"/>
    <col min="24" max="24" width="5.6640625" style="36" customWidth="1"/>
    <col min="25" max="33" width="1.88671875" bestFit="1" customWidth="1"/>
    <col min="34" max="38" width="2.6640625" bestFit="1" customWidth="1"/>
    <col min="39" max="39" width="2.6640625" customWidth="1"/>
    <col min="40" max="40" width="2.6640625" bestFit="1" customWidth="1"/>
    <col min="41" max="42" width="1.88671875" bestFit="1" customWidth="1"/>
    <col min="43" max="43" width="3.5546875" bestFit="1" customWidth="1"/>
    <col min="44" max="44" width="3.44140625" bestFit="1" customWidth="1"/>
    <col min="45" max="45" width="5.6640625" style="32" customWidth="1"/>
    <col min="46" max="47" width="5.6640625" style="44" customWidth="1"/>
    <col min="48" max="48" width="5.6640625" style="13" hidden="1" customWidth="1"/>
    <col min="49" max="49" width="5" customWidth="1"/>
    <col min="50" max="50" width="0" hidden="1" customWidth="1"/>
    <col min="51" max="51" width="5.88671875" customWidth="1"/>
  </cols>
  <sheetData>
    <row r="1" spans="1:52">
      <c r="A1" s="14" t="s">
        <v>192</v>
      </c>
      <c r="B1" s="74"/>
      <c r="C1" s="147" t="s">
        <v>175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/>
      <c r="Y1" s="147" t="s">
        <v>180</v>
      </c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9"/>
      <c r="AU1" s="41"/>
      <c r="AV1" s="16"/>
    </row>
    <row r="2" spans="1:52">
      <c r="A2" s="17" t="s">
        <v>197</v>
      </c>
      <c r="B2" s="7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9"/>
      <c r="X2" s="3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29"/>
      <c r="AT2" s="38"/>
      <c r="AU2" s="42"/>
      <c r="AV2" s="18"/>
    </row>
    <row r="3" spans="1:5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9"/>
      <c r="X3" s="3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9"/>
      <c r="AT3" s="38"/>
      <c r="AU3" s="42"/>
      <c r="AV3" s="18"/>
    </row>
    <row r="4" spans="1:52">
      <c r="A4" s="82" t="s">
        <v>32</v>
      </c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30"/>
      <c r="X4" s="3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29"/>
      <c r="AT4" s="38"/>
      <c r="AU4" s="42"/>
      <c r="AV4" s="18"/>
    </row>
    <row r="5" spans="1:52">
      <c r="A5" s="5"/>
      <c r="B5" s="6"/>
      <c r="C5" s="144" t="s">
        <v>166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4" t="s">
        <v>169</v>
      </c>
      <c r="T5" s="145"/>
      <c r="U5" s="145"/>
      <c r="V5" s="146"/>
      <c r="W5" s="30"/>
      <c r="X5" s="33" t="s">
        <v>179</v>
      </c>
      <c r="Y5" s="144" t="s">
        <v>166</v>
      </c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4" t="s">
        <v>169</v>
      </c>
      <c r="AP5" s="145"/>
      <c r="AQ5" s="145"/>
      <c r="AR5" s="146"/>
      <c r="AS5" s="30"/>
      <c r="AT5" s="38" t="s">
        <v>176</v>
      </c>
      <c r="AU5" s="42" t="s">
        <v>177</v>
      </c>
      <c r="AV5" s="18"/>
    </row>
    <row r="6" spans="1:52">
      <c r="A6" s="5"/>
      <c r="B6" s="6"/>
      <c r="C6" s="144" t="s">
        <v>167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 t="s">
        <v>170</v>
      </c>
      <c r="T6" s="145"/>
      <c r="U6" s="145"/>
      <c r="V6" s="146"/>
      <c r="W6" s="28" t="s">
        <v>172</v>
      </c>
      <c r="X6" s="33" t="s">
        <v>173</v>
      </c>
      <c r="Y6" s="144" t="s">
        <v>167</v>
      </c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4" t="s">
        <v>170</v>
      </c>
      <c r="AP6" s="145"/>
      <c r="AQ6" s="145"/>
      <c r="AR6" s="146"/>
      <c r="AS6" s="28" t="s">
        <v>172</v>
      </c>
      <c r="AT6" s="38" t="s">
        <v>173</v>
      </c>
      <c r="AU6" s="42" t="s">
        <v>173</v>
      </c>
      <c r="AV6" s="18"/>
    </row>
    <row r="7" spans="1:52">
      <c r="A7" s="8" t="s">
        <v>165</v>
      </c>
      <c r="B7" s="7"/>
      <c r="C7" s="9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102">
        <v>6</v>
      </c>
      <c r="T7" s="103">
        <v>9</v>
      </c>
      <c r="U7" s="103">
        <v>14</v>
      </c>
      <c r="V7" s="117" t="s">
        <v>171</v>
      </c>
      <c r="W7" s="31" t="s">
        <v>174</v>
      </c>
      <c r="X7" s="34" t="s">
        <v>174</v>
      </c>
      <c r="Y7" s="9">
        <v>1</v>
      </c>
      <c r="Z7" s="7">
        <v>2</v>
      </c>
      <c r="AA7" s="7">
        <v>3</v>
      </c>
      <c r="AB7" s="7">
        <v>4</v>
      </c>
      <c r="AC7" s="7">
        <v>5</v>
      </c>
      <c r="AD7" s="7">
        <v>6</v>
      </c>
      <c r="AE7" s="7">
        <v>7</v>
      </c>
      <c r="AF7" s="7">
        <v>8</v>
      </c>
      <c r="AG7" s="7">
        <v>9</v>
      </c>
      <c r="AH7" s="7">
        <v>10</v>
      </c>
      <c r="AI7" s="7">
        <v>11</v>
      </c>
      <c r="AJ7" s="7">
        <v>12</v>
      </c>
      <c r="AK7" s="7">
        <v>13</v>
      </c>
      <c r="AL7" s="7">
        <v>14</v>
      </c>
      <c r="AM7" s="7">
        <v>15</v>
      </c>
      <c r="AN7" s="7">
        <v>16</v>
      </c>
      <c r="AO7" s="102">
        <v>6</v>
      </c>
      <c r="AP7" s="103">
        <v>9</v>
      </c>
      <c r="AQ7" s="103">
        <v>14</v>
      </c>
      <c r="AR7" s="117" t="s">
        <v>171</v>
      </c>
      <c r="AS7" s="31" t="s">
        <v>174</v>
      </c>
      <c r="AT7" s="39" t="s">
        <v>174</v>
      </c>
      <c r="AU7" s="43" t="s">
        <v>174</v>
      </c>
      <c r="AV7" s="24" t="s">
        <v>178</v>
      </c>
    </row>
    <row r="8" spans="1:52">
      <c r="A8" s="79" t="s">
        <v>5</v>
      </c>
      <c r="B8" s="79" t="s">
        <v>6</v>
      </c>
      <c r="C8" s="125"/>
      <c r="D8" s="52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119"/>
      <c r="T8" s="119"/>
      <c r="U8" s="119"/>
      <c r="V8" s="119"/>
      <c r="W8" s="46">
        <v>161.18</v>
      </c>
      <c r="X8" s="69">
        <f t="shared" ref="X8:X27" si="0">W8+(SUM(C8:R8)*5)+S8+T8+U8+V8</f>
        <v>161.18</v>
      </c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119"/>
      <c r="AP8" s="119"/>
      <c r="AQ8" s="119"/>
      <c r="AR8" s="119"/>
      <c r="AS8" s="46">
        <v>153.72999999999999</v>
      </c>
      <c r="AT8" s="69">
        <f t="shared" ref="AT8:AT27" si="1">AS8+(SUM(Y8:AN8)*5)+AO8+AP8+AQ8+AR8</f>
        <v>153.72999999999999</v>
      </c>
      <c r="AU8" s="48">
        <f t="shared" ref="AU8:AU27" si="2">SUM(AT8,X8)</f>
        <v>314.90999999999997</v>
      </c>
      <c r="AV8" s="65">
        <v>14</v>
      </c>
      <c r="AW8" s="88">
        <f>IF(AND(AS8="",AT8=0),"",RANK(AX8,$AX$8:$AX$27,1))</f>
        <v>1</v>
      </c>
      <c r="AX8" s="52">
        <f t="shared" ref="AX8:AX27" si="3">IF(AT8=0,1000,AU8)</f>
        <v>314.90999999999997</v>
      </c>
      <c r="AY8" s="88" t="str">
        <f t="shared" ref="AY8:AY27" si="4">IF(AND(AW8&gt;=1,AW8&lt;6),"F","")</f>
        <v>F</v>
      </c>
      <c r="AZ8" t="str">
        <f t="shared" ref="AZ8:AZ27" si="5">A8</f>
        <v>Roseboom Meel, Eveline</v>
      </c>
    </row>
    <row r="9" spans="1:52">
      <c r="A9" s="79" t="s">
        <v>9</v>
      </c>
      <c r="B9" s="79" t="s">
        <v>10</v>
      </c>
      <c r="C9" s="6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119"/>
      <c r="T9" s="119"/>
      <c r="U9" s="119"/>
      <c r="V9" s="119"/>
      <c r="W9" s="48">
        <v>155.9</v>
      </c>
      <c r="X9" s="69">
        <f t="shared" si="0"/>
        <v>155.9</v>
      </c>
      <c r="Y9" s="45"/>
      <c r="Z9" s="45"/>
      <c r="AA9" s="45"/>
      <c r="AB9" s="45"/>
      <c r="AC9" s="45"/>
      <c r="AD9" s="45"/>
      <c r="AE9" s="45"/>
      <c r="AF9" s="45">
        <v>1</v>
      </c>
      <c r="AG9" s="45"/>
      <c r="AH9" s="45"/>
      <c r="AI9" s="45"/>
      <c r="AJ9" s="45"/>
      <c r="AK9" s="45"/>
      <c r="AL9" s="45"/>
      <c r="AM9" s="45"/>
      <c r="AN9" s="45"/>
      <c r="AO9" s="119"/>
      <c r="AP9" s="119"/>
      <c r="AQ9" s="119"/>
      <c r="AR9" s="119"/>
      <c r="AS9" s="46">
        <v>157.9</v>
      </c>
      <c r="AT9" s="69">
        <f t="shared" si="1"/>
        <v>162.9</v>
      </c>
      <c r="AU9" s="48">
        <f t="shared" si="2"/>
        <v>318.8</v>
      </c>
      <c r="AV9" s="65">
        <v>17</v>
      </c>
      <c r="AW9" s="88">
        <f>IF(AND(AS9="",AT9=0),"",RANK(AX9,$AX$8:$AX$27,1))</f>
        <v>2</v>
      </c>
      <c r="AX9" s="52">
        <f t="shared" si="3"/>
        <v>318.8</v>
      </c>
      <c r="AY9" s="88" t="str">
        <f t="shared" si="4"/>
        <v>F</v>
      </c>
      <c r="AZ9" t="str">
        <f t="shared" si="5"/>
        <v>Vlis, Danielle van der</v>
      </c>
    </row>
    <row r="10" spans="1:52">
      <c r="A10" s="79" t="s">
        <v>163</v>
      </c>
      <c r="B10" s="79" t="s">
        <v>0</v>
      </c>
      <c r="C10" s="6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119"/>
      <c r="T10" s="119"/>
      <c r="U10" s="119"/>
      <c r="V10" s="119"/>
      <c r="W10" s="46">
        <v>163.95</v>
      </c>
      <c r="X10" s="69">
        <f t="shared" si="0"/>
        <v>163.95</v>
      </c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119"/>
      <c r="AP10" s="119"/>
      <c r="AQ10" s="119"/>
      <c r="AR10" s="119"/>
      <c r="AS10" s="46">
        <v>155.26</v>
      </c>
      <c r="AT10" s="69">
        <f t="shared" si="1"/>
        <v>155.26</v>
      </c>
      <c r="AU10" s="48">
        <f t="shared" si="2"/>
        <v>319.20999999999998</v>
      </c>
      <c r="AV10" s="65">
        <v>11</v>
      </c>
      <c r="AW10" s="88">
        <f>IF(AND(AS10="",AT10=0),"",RANK(AX10,$AX$8:$AX$27,1))</f>
        <v>3</v>
      </c>
      <c r="AX10" s="52">
        <f t="shared" si="3"/>
        <v>319.20999999999998</v>
      </c>
      <c r="AY10" s="88" t="str">
        <f t="shared" si="4"/>
        <v>F</v>
      </c>
      <c r="AZ10" t="str">
        <f t="shared" si="5"/>
        <v>Mijnssen, Andre</v>
      </c>
    </row>
    <row r="11" spans="1:52">
      <c r="A11" s="79" t="s">
        <v>149</v>
      </c>
      <c r="B11" s="79" t="s">
        <v>150</v>
      </c>
      <c r="C11" s="6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119"/>
      <c r="T11" s="119"/>
      <c r="U11" s="119"/>
      <c r="V11" s="119"/>
      <c r="W11" s="46">
        <v>160.35</v>
      </c>
      <c r="X11" s="69">
        <f t="shared" si="0"/>
        <v>160.35</v>
      </c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>
        <v>1</v>
      </c>
      <c r="AJ11" s="45"/>
      <c r="AK11" s="45"/>
      <c r="AL11" s="45"/>
      <c r="AM11" s="45"/>
      <c r="AN11" s="45"/>
      <c r="AO11" s="119"/>
      <c r="AP11" s="119"/>
      <c r="AQ11" s="119"/>
      <c r="AR11" s="119"/>
      <c r="AS11" s="46">
        <v>156.13</v>
      </c>
      <c r="AT11" s="69">
        <f t="shared" si="1"/>
        <v>161.13</v>
      </c>
      <c r="AU11" s="48">
        <f t="shared" si="2"/>
        <v>321.48</v>
      </c>
      <c r="AV11" s="65">
        <v>4</v>
      </c>
      <c r="AW11" s="88">
        <f>IF(AND(AS11="",AT11=0),"",RANK(AX11,$AX$8:$AX$27,1))</f>
        <v>4</v>
      </c>
      <c r="AX11" s="52">
        <f t="shared" si="3"/>
        <v>321.48</v>
      </c>
      <c r="AY11" s="88" t="str">
        <f t="shared" si="4"/>
        <v>F</v>
      </c>
      <c r="AZ11" t="str">
        <f t="shared" si="5"/>
        <v xml:space="preserve">Cleef, Ingrid van </v>
      </c>
    </row>
    <row r="12" spans="1:52">
      <c r="A12" s="86" t="s">
        <v>147</v>
      </c>
      <c r="B12" s="86" t="s">
        <v>148</v>
      </c>
      <c r="C12" s="61"/>
      <c r="D12" s="60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119"/>
      <c r="T12" s="119"/>
      <c r="U12" s="119"/>
      <c r="V12" s="119"/>
      <c r="W12" s="46">
        <v>162.96</v>
      </c>
      <c r="X12" s="69">
        <f t="shared" si="0"/>
        <v>162.96</v>
      </c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>
        <v>1</v>
      </c>
      <c r="AL12" s="45"/>
      <c r="AM12" s="45"/>
      <c r="AN12" s="45"/>
      <c r="AO12" s="119"/>
      <c r="AP12" s="119"/>
      <c r="AQ12" s="119"/>
      <c r="AR12" s="119"/>
      <c r="AS12" s="46">
        <v>155.04</v>
      </c>
      <c r="AT12" s="69">
        <f t="shared" si="1"/>
        <v>160.04</v>
      </c>
      <c r="AU12" s="48">
        <f t="shared" si="2"/>
        <v>323</v>
      </c>
      <c r="AV12" s="65">
        <v>3</v>
      </c>
      <c r="AW12" s="88">
        <f>IF(AND(AS12="",AT12=0),"",RANK(AX12,$AX$8:$AX$27,1))</f>
        <v>5</v>
      </c>
      <c r="AX12" s="52">
        <f t="shared" si="3"/>
        <v>323</v>
      </c>
      <c r="AY12" s="88" t="str">
        <f t="shared" si="4"/>
        <v>F</v>
      </c>
      <c r="AZ12" t="str">
        <f t="shared" si="5"/>
        <v>Tuijl, Corlinda</v>
      </c>
    </row>
    <row r="13" spans="1:52">
      <c r="A13" s="79" t="s">
        <v>143</v>
      </c>
      <c r="B13" s="79" t="s">
        <v>144</v>
      </c>
      <c r="C13" s="6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>
        <v>1</v>
      </c>
      <c r="Q13" s="51"/>
      <c r="R13" s="51"/>
      <c r="S13" s="119"/>
      <c r="T13" s="119"/>
      <c r="U13" s="119"/>
      <c r="V13" s="119"/>
      <c r="W13" s="48">
        <v>164.12</v>
      </c>
      <c r="X13" s="69">
        <f t="shared" si="0"/>
        <v>169.12</v>
      </c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119"/>
      <c r="AP13" s="119"/>
      <c r="AQ13" s="119"/>
      <c r="AR13" s="119"/>
      <c r="AS13" s="46">
        <v>155.81</v>
      </c>
      <c r="AT13" s="69">
        <f t="shared" si="1"/>
        <v>155.81</v>
      </c>
      <c r="AU13" s="48">
        <f t="shared" si="2"/>
        <v>324.93</v>
      </c>
      <c r="AV13" s="65">
        <v>1</v>
      </c>
      <c r="AW13" s="88">
        <f>IF(AND(AS13="",AT13=0),"",RANK(AX13,$AX$8:$AX$27,1))</f>
        <v>6</v>
      </c>
      <c r="AX13" s="52">
        <f t="shared" si="3"/>
        <v>324.93</v>
      </c>
      <c r="AY13" s="88" t="str">
        <f t="shared" si="4"/>
        <v/>
      </c>
      <c r="AZ13" t="str">
        <f t="shared" si="5"/>
        <v>Haverhoek, Yvonne</v>
      </c>
    </row>
    <row r="14" spans="1:52">
      <c r="A14" s="79" t="s">
        <v>155</v>
      </c>
      <c r="B14" s="79" t="s">
        <v>156</v>
      </c>
      <c r="C14" s="6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>
        <v>1</v>
      </c>
      <c r="P14" s="51"/>
      <c r="Q14" s="51"/>
      <c r="R14" s="51"/>
      <c r="S14" s="119"/>
      <c r="T14" s="119"/>
      <c r="U14" s="119"/>
      <c r="V14" s="119"/>
      <c r="W14" s="46">
        <v>162.19999999999999</v>
      </c>
      <c r="X14" s="69">
        <f t="shared" si="0"/>
        <v>167.2</v>
      </c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>
        <v>1</v>
      </c>
      <c r="AL14" s="45"/>
      <c r="AM14" s="45"/>
      <c r="AN14" s="45"/>
      <c r="AO14" s="119"/>
      <c r="AP14" s="119"/>
      <c r="AQ14" s="119"/>
      <c r="AR14" s="119"/>
      <c r="AS14" s="46">
        <v>153.28</v>
      </c>
      <c r="AT14" s="69">
        <f t="shared" si="1"/>
        <v>158.28</v>
      </c>
      <c r="AU14" s="48">
        <f t="shared" si="2"/>
        <v>325.48</v>
      </c>
      <c r="AV14" s="65">
        <v>7</v>
      </c>
      <c r="AW14" s="88">
        <f>IF(AND(AS14="",AT14=0),"",RANK(AX14,$AX$8:$AX$27,1))</f>
        <v>7</v>
      </c>
      <c r="AX14" s="52">
        <f t="shared" si="3"/>
        <v>325.48</v>
      </c>
      <c r="AY14" s="88" t="str">
        <f t="shared" si="4"/>
        <v/>
      </c>
      <c r="AZ14" t="str">
        <f t="shared" si="5"/>
        <v xml:space="preserve">Bee, Andre van de </v>
      </c>
    </row>
    <row r="15" spans="1:52">
      <c r="A15" s="81" t="s">
        <v>17</v>
      </c>
      <c r="B15" s="81" t="s">
        <v>18</v>
      </c>
      <c r="C15" s="52"/>
      <c r="D15" s="5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119"/>
      <c r="T15" s="119"/>
      <c r="U15" s="119"/>
      <c r="V15" s="119"/>
      <c r="W15" s="46">
        <v>162.96</v>
      </c>
      <c r="X15" s="69">
        <f t="shared" si="0"/>
        <v>162.96</v>
      </c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>
        <v>1</v>
      </c>
      <c r="AL15" s="45"/>
      <c r="AM15" s="45"/>
      <c r="AN15" s="45"/>
      <c r="AO15" s="119"/>
      <c r="AP15" s="119"/>
      <c r="AQ15" s="119"/>
      <c r="AR15" s="119"/>
      <c r="AS15" s="46">
        <v>164.91</v>
      </c>
      <c r="AT15" s="69">
        <f t="shared" si="1"/>
        <v>169.91</v>
      </c>
      <c r="AU15" s="48">
        <f t="shared" si="2"/>
        <v>332.87</v>
      </c>
      <c r="AV15" s="65">
        <v>20</v>
      </c>
      <c r="AW15" s="88">
        <f>IF(AND(AS15="",AT15=0),"",RANK(AX15,$AX$8:$AX$27,1))</f>
        <v>8</v>
      </c>
      <c r="AX15" s="52">
        <f t="shared" si="3"/>
        <v>332.87</v>
      </c>
      <c r="AY15" s="88" t="str">
        <f t="shared" si="4"/>
        <v/>
      </c>
      <c r="AZ15" t="str">
        <f t="shared" si="5"/>
        <v xml:space="preserve">Kalkeren, Hanno van </v>
      </c>
    </row>
    <row r="16" spans="1:52">
      <c r="A16" s="79" t="s">
        <v>1</v>
      </c>
      <c r="B16" s="79" t="s">
        <v>2</v>
      </c>
      <c r="C16" s="51"/>
      <c r="D16" s="60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119"/>
      <c r="T16" s="119"/>
      <c r="U16" s="119"/>
      <c r="V16" s="119"/>
      <c r="W16" s="46">
        <v>168.88</v>
      </c>
      <c r="X16" s="69">
        <f t="shared" si="0"/>
        <v>168.88</v>
      </c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119"/>
      <c r="AP16" s="119"/>
      <c r="AQ16" s="119"/>
      <c r="AR16" s="119"/>
      <c r="AS16" s="46">
        <v>170.24</v>
      </c>
      <c r="AT16" s="69">
        <f t="shared" si="1"/>
        <v>170.24</v>
      </c>
      <c r="AU16" s="48">
        <f t="shared" si="2"/>
        <v>339.12</v>
      </c>
      <c r="AV16" s="65">
        <v>12</v>
      </c>
      <c r="AW16" s="88">
        <f>IF(AND(AS16="",AT16=0),"",RANK(AX16,$AX$8:$AX$27,1))</f>
        <v>9</v>
      </c>
      <c r="AX16" s="52">
        <f t="shared" si="3"/>
        <v>339.12</v>
      </c>
      <c r="AY16" s="88" t="str">
        <f t="shared" si="4"/>
        <v/>
      </c>
      <c r="AZ16" t="str">
        <f t="shared" si="5"/>
        <v>Andeweg, Brenda</v>
      </c>
    </row>
    <row r="17" spans="1:52">
      <c r="A17" s="79" t="s">
        <v>15</v>
      </c>
      <c r="B17" s="80" t="s">
        <v>16</v>
      </c>
      <c r="C17" s="52"/>
      <c r="D17" s="52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>
        <v>1</v>
      </c>
      <c r="P17" s="45"/>
      <c r="Q17" s="45"/>
      <c r="R17" s="45"/>
      <c r="S17" s="119"/>
      <c r="T17" s="119"/>
      <c r="U17" s="119"/>
      <c r="V17" s="119"/>
      <c r="W17" s="46">
        <v>169.43</v>
      </c>
      <c r="X17" s="69">
        <f t="shared" si="0"/>
        <v>174.43</v>
      </c>
      <c r="Y17" s="45"/>
      <c r="Z17" s="45"/>
      <c r="AA17" s="45">
        <v>1</v>
      </c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119"/>
      <c r="AP17" s="119"/>
      <c r="AQ17" s="119"/>
      <c r="AR17" s="119"/>
      <c r="AS17" s="46">
        <v>164.27</v>
      </c>
      <c r="AT17" s="69">
        <f t="shared" si="1"/>
        <v>169.27</v>
      </c>
      <c r="AU17" s="48">
        <f t="shared" si="2"/>
        <v>343.70000000000005</v>
      </c>
      <c r="AV17" s="65">
        <v>19</v>
      </c>
      <c r="AW17" s="88">
        <f>IF(AND(AS17="",AT17=0),"",RANK(AX17,$AX$8:$AX$27,1))</f>
        <v>10</v>
      </c>
      <c r="AX17" s="52">
        <f t="shared" si="3"/>
        <v>343.70000000000005</v>
      </c>
      <c r="AY17" s="88" t="str">
        <f t="shared" si="4"/>
        <v/>
      </c>
      <c r="AZ17" t="str">
        <f t="shared" si="5"/>
        <v xml:space="preserve">Roman, Suzanne </v>
      </c>
    </row>
    <row r="18" spans="1:52">
      <c r="A18" s="81" t="s">
        <v>11</v>
      </c>
      <c r="B18" s="81" t="s">
        <v>12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119"/>
      <c r="T18" s="119"/>
      <c r="U18" s="119"/>
      <c r="V18" s="119"/>
      <c r="W18" s="48">
        <v>175.58</v>
      </c>
      <c r="X18" s="69">
        <f t="shared" si="0"/>
        <v>175.58</v>
      </c>
      <c r="Y18" s="45"/>
      <c r="Z18" s="45"/>
      <c r="AA18" s="45"/>
      <c r="AB18" s="45"/>
      <c r="AC18" s="45"/>
      <c r="AD18" s="45"/>
      <c r="AE18" s="45"/>
      <c r="AF18" s="45"/>
      <c r="AG18" s="45">
        <v>1</v>
      </c>
      <c r="AH18" s="45"/>
      <c r="AI18" s="45"/>
      <c r="AJ18" s="45"/>
      <c r="AK18" s="45"/>
      <c r="AL18" s="45"/>
      <c r="AM18" s="45"/>
      <c r="AN18" s="45"/>
      <c r="AO18" s="119"/>
      <c r="AP18" s="119"/>
      <c r="AQ18" s="119"/>
      <c r="AR18" s="119"/>
      <c r="AS18" s="46">
        <v>164.13</v>
      </c>
      <c r="AT18" s="69">
        <f t="shared" si="1"/>
        <v>169.13</v>
      </c>
      <c r="AU18" s="48">
        <f t="shared" si="2"/>
        <v>344.71000000000004</v>
      </c>
      <c r="AV18" s="65">
        <v>18</v>
      </c>
      <c r="AW18" s="88">
        <f>IF(AND(AS18="",AT18=0),"",RANK(AX18,$AX$8:$AX$27,1))</f>
        <v>11</v>
      </c>
      <c r="AX18" s="52">
        <f t="shared" si="3"/>
        <v>344.71000000000004</v>
      </c>
      <c r="AY18" s="88" t="str">
        <f t="shared" si="4"/>
        <v/>
      </c>
      <c r="AZ18" t="str">
        <f t="shared" si="5"/>
        <v xml:space="preserve">Ooster, Liesbeth van 't </v>
      </c>
    </row>
    <row r="19" spans="1:52">
      <c r="A19" s="79" t="s">
        <v>145</v>
      </c>
      <c r="B19" s="79" t="s">
        <v>146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119"/>
      <c r="T19" s="119"/>
      <c r="U19" s="119"/>
      <c r="V19" s="119"/>
      <c r="W19" s="48">
        <v>176.66</v>
      </c>
      <c r="X19" s="69">
        <f t="shared" si="0"/>
        <v>176.66</v>
      </c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>
        <v>1</v>
      </c>
      <c r="AN19" s="45"/>
      <c r="AO19" s="119"/>
      <c r="AP19" s="119"/>
      <c r="AQ19" s="119"/>
      <c r="AR19" s="119"/>
      <c r="AS19" s="46">
        <v>167.99</v>
      </c>
      <c r="AT19" s="69">
        <f t="shared" si="1"/>
        <v>172.99</v>
      </c>
      <c r="AU19" s="48">
        <f t="shared" si="2"/>
        <v>349.65</v>
      </c>
      <c r="AV19" s="65">
        <v>2</v>
      </c>
      <c r="AW19" s="88">
        <f>IF(AND(AS19="",AT19=0),"",RANK(AX19,$AX$8:$AX$27,1))</f>
        <v>12</v>
      </c>
      <c r="AX19" s="52">
        <f t="shared" si="3"/>
        <v>349.65</v>
      </c>
      <c r="AY19" s="88" t="str">
        <f t="shared" si="4"/>
        <v/>
      </c>
      <c r="AZ19" t="str">
        <f t="shared" si="5"/>
        <v xml:space="preserve">Bruggen, Wim van </v>
      </c>
    </row>
    <row r="20" spans="1:52">
      <c r="A20" s="79" t="s">
        <v>159</v>
      </c>
      <c r="B20" s="79" t="s">
        <v>160</v>
      </c>
      <c r="C20" s="52"/>
      <c r="D20" s="52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119"/>
      <c r="T20" s="119"/>
      <c r="U20" s="119">
        <v>20</v>
      </c>
      <c r="V20" s="119"/>
      <c r="W20" s="46">
        <v>172.51</v>
      </c>
      <c r="X20" s="69">
        <f t="shared" si="0"/>
        <v>192.51</v>
      </c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119"/>
      <c r="AP20" s="119"/>
      <c r="AQ20" s="119"/>
      <c r="AR20" s="119"/>
      <c r="AS20" s="46">
        <v>158.28</v>
      </c>
      <c r="AT20" s="69">
        <f t="shared" si="1"/>
        <v>158.28</v>
      </c>
      <c r="AU20" s="48">
        <f t="shared" si="2"/>
        <v>350.78999999999996</v>
      </c>
      <c r="AV20" s="65">
        <v>9</v>
      </c>
      <c r="AW20" s="88">
        <f>IF(AND(AS20="",AT20=0),"",RANK(AX20,$AX$8:$AX$27,1))</f>
        <v>13</v>
      </c>
      <c r="AX20" s="52">
        <f t="shared" si="3"/>
        <v>350.78999999999996</v>
      </c>
      <c r="AY20" s="88" t="str">
        <f t="shared" si="4"/>
        <v/>
      </c>
      <c r="AZ20" t="str">
        <f t="shared" si="5"/>
        <v xml:space="preserve">Meerveld, Michel van </v>
      </c>
    </row>
    <row r="21" spans="1:52">
      <c r="A21" s="86" t="s">
        <v>161</v>
      </c>
      <c r="B21" s="79" t="s">
        <v>162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118"/>
      <c r="T21" s="118"/>
      <c r="U21" s="118"/>
      <c r="V21" s="118"/>
      <c r="W21" s="46">
        <v>178.65</v>
      </c>
      <c r="X21" s="69">
        <f t="shared" si="0"/>
        <v>178.65</v>
      </c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>
        <v>1</v>
      </c>
      <c r="AL21" s="45"/>
      <c r="AM21" s="45"/>
      <c r="AN21" s="45"/>
      <c r="AO21" s="119"/>
      <c r="AP21" s="119"/>
      <c r="AQ21" s="119"/>
      <c r="AR21" s="119"/>
      <c r="AS21" s="46">
        <v>167.46</v>
      </c>
      <c r="AT21" s="69">
        <f t="shared" si="1"/>
        <v>172.46</v>
      </c>
      <c r="AU21" s="48">
        <f t="shared" si="2"/>
        <v>351.11</v>
      </c>
      <c r="AV21" s="65">
        <v>10</v>
      </c>
      <c r="AW21" s="88">
        <f>IF(AND(AS21="",AT21=0),"",RANK(AX21,$AX$8:$AX$27,1))</f>
        <v>14</v>
      </c>
      <c r="AX21" s="52">
        <f t="shared" si="3"/>
        <v>351.11</v>
      </c>
      <c r="AY21" s="88" t="str">
        <f t="shared" si="4"/>
        <v/>
      </c>
      <c r="AZ21" t="str">
        <f t="shared" si="5"/>
        <v>Feber, Kessy de</v>
      </c>
    </row>
    <row r="22" spans="1:52">
      <c r="A22" s="79" t="s">
        <v>3</v>
      </c>
      <c r="B22" s="79" t="s">
        <v>4</v>
      </c>
      <c r="C22" s="52"/>
      <c r="D22" s="52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119"/>
      <c r="T22" s="119"/>
      <c r="U22" s="119"/>
      <c r="V22" s="119"/>
      <c r="W22" s="46">
        <v>157.12</v>
      </c>
      <c r="X22" s="69">
        <f t="shared" si="0"/>
        <v>157.12</v>
      </c>
      <c r="Y22" s="45"/>
      <c r="Z22" s="45"/>
      <c r="AA22" s="45"/>
      <c r="AB22" s="45"/>
      <c r="AC22" s="45"/>
      <c r="AD22" s="45"/>
      <c r="AE22" s="45"/>
      <c r="AF22" s="45"/>
      <c r="AG22" s="45"/>
      <c r="AH22" s="45">
        <v>2</v>
      </c>
      <c r="AI22" s="45"/>
      <c r="AJ22" s="45"/>
      <c r="AK22" s="45"/>
      <c r="AL22" s="45"/>
      <c r="AM22" s="45">
        <v>1</v>
      </c>
      <c r="AN22" s="45"/>
      <c r="AO22" s="119">
        <v>5</v>
      </c>
      <c r="AP22" s="119"/>
      <c r="AQ22" s="119"/>
      <c r="AR22" s="119"/>
      <c r="AS22" s="46">
        <v>181.09</v>
      </c>
      <c r="AT22" s="69">
        <f t="shared" si="1"/>
        <v>201.09</v>
      </c>
      <c r="AU22" s="48">
        <f t="shared" si="2"/>
        <v>358.21000000000004</v>
      </c>
      <c r="AV22" s="65">
        <v>13</v>
      </c>
      <c r="AW22" s="88">
        <f>IF(AND(AS22="",AT22=0),"",RANK(AX22,$AX$8:$AX$27,1))</f>
        <v>15</v>
      </c>
      <c r="AX22" s="52">
        <f t="shared" si="3"/>
        <v>358.21000000000004</v>
      </c>
      <c r="AY22" s="88" t="str">
        <f t="shared" si="4"/>
        <v/>
      </c>
      <c r="AZ22" t="str">
        <f t="shared" si="5"/>
        <v>Bunt, Melanie van de</v>
      </c>
    </row>
    <row r="23" spans="1:52">
      <c r="A23" s="79" t="s">
        <v>153</v>
      </c>
      <c r="B23" s="79" t="s">
        <v>154</v>
      </c>
      <c r="C23" s="51"/>
      <c r="D23" s="51"/>
      <c r="E23" s="51"/>
      <c r="F23" s="51"/>
      <c r="G23" s="51"/>
      <c r="H23" s="51"/>
      <c r="I23" s="51"/>
      <c r="J23" s="51"/>
      <c r="K23" s="51">
        <v>1</v>
      </c>
      <c r="L23" s="51"/>
      <c r="M23" s="51"/>
      <c r="N23" s="51"/>
      <c r="O23" s="51">
        <v>1</v>
      </c>
      <c r="P23" s="51"/>
      <c r="Q23" s="51"/>
      <c r="R23" s="51"/>
      <c r="S23" s="119"/>
      <c r="T23" s="119"/>
      <c r="U23" s="119"/>
      <c r="V23" s="119"/>
      <c r="W23" s="48">
        <v>174.25</v>
      </c>
      <c r="X23" s="72">
        <f t="shared" si="0"/>
        <v>184.25</v>
      </c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>
        <v>1</v>
      </c>
      <c r="AJ23" s="51"/>
      <c r="AK23" s="51">
        <v>1</v>
      </c>
      <c r="AL23" s="51"/>
      <c r="AM23" s="51"/>
      <c r="AN23" s="51"/>
      <c r="AO23" s="119"/>
      <c r="AP23" s="119"/>
      <c r="AQ23" s="119"/>
      <c r="AR23" s="119"/>
      <c r="AS23" s="48">
        <v>167</v>
      </c>
      <c r="AT23" s="72">
        <f t="shared" si="1"/>
        <v>177</v>
      </c>
      <c r="AU23" s="48">
        <f t="shared" si="2"/>
        <v>361.25</v>
      </c>
      <c r="AV23" s="65">
        <v>6</v>
      </c>
      <c r="AW23" s="88">
        <f>IF(AND(AS23="",AT23=0),"",RANK(AX23,$AX$8:$AX$27,1))</f>
        <v>16</v>
      </c>
      <c r="AX23" s="52">
        <f t="shared" si="3"/>
        <v>361.25</v>
      </c>
      <c r="AY23" s="88" t="str">
        <f t="shared" si="4"/>
        <v/>
      </c>
      <c r="AZ23" t="str">
        <f t="shared" si="5"/>
        <v>Oudshoorn, Kim</v>
      </c>
    </row>
    <row r="24" spans="1:52">
      <c r="A24" s="79" t="s">
        <v>151</v>
      </c>
      <c r="B24" s="79" t="s">
        <v>152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119"/>
      <c r="T24" s="119"/>
      <c r="U24" s="119"/>
      <c r="V24" s="119"/>
      <c r="W24" s="46">
        <v>200.14</v>
      </c>
      <c r="X24" s="69">
        <f t="shared" si="0"/>
        <v>200.14</v>
      </c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119"/>
      <c r="AP24" s="119"/>
      <c r="AQ24" s="119"/>
      <c r="AR24" s="119"/>
      <c r="AS24" s="46">
        <v>177.36</v>
      </c>
      <c r="AT24" s="69">
        <f t="shared" si="1"/>
        <v>177.36</v>
      </c>
      <c r="AU24" s="48">
        <f t="shared" si="2"/>
        <v>377.5</v>
      </c>
      <c r="AV24" s="65">
        <v>5</v>
      </c>
      <c r="AW24" s="88">
        <f>IF(AND(AS24="",AT24=0),"",RANK(AX24,$AX$8:$AX$27,1))</f>
        <v>17</v>
      </c>
      <c r="AX24" s="52">
        <f t="shared" si="3"/>
        <v>377.5</v>
      </c>
      <c r="AY24" s="88" t="str">
        <f t="shared" si="4"/>
        <v/>
      </c>
      <c r="AZ24" t="str">
        <f t="shared" si="5"/>
        <v xml:space="preserve">Kempen, Anita van </v>
      </c>
    </row>
    <row r="25" spans="1:52">
      <c r="A25" s="81" t="s">
        <v>226</v>
      </c>
      <c r="B25" s="81" t="s">
        <v>227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119"/>
      <c r="T25" s="119"/>
      <c r="U25" s="119"/>
      <c r="V25" s="119"/>
      <c r="W25" s="48">
        <v>187.3</v>
      </c>
      <c r="X25" s="69">
        <f t="shared" si="0"/>
        <v>187.3</v>
      </c>
      <c r="Y25" s="45"/>
      <c r="Z25" s="45"/>
      <c r="AA25" s="45"/>
      <c r="AB25" s="45"/>
      <c r="AC25" s="45"/>
      <c r="AD25" s="45"/>
      <c r="AE25" s="45">
        <v>1</v>
      </c>
      <c r="AF25" s="45"/>
      <c r="AG25" s="45"/>
      <c r="AH25" s="45"/>
      <c r="AI25" s="45">
        <v>1</v>
      </c>
      <c r="AJ25" s="45"/>
      <c r="AK25" s="45">
        <v>1</v>
      </c>
      <c r="AL25" s="45"/>
      <c r="AM25" s="45"/>
      <c r="AN25" s="45"/>
      <c r="AO25" s="119"/>
      <c r="AP25" s="119"/>
      <c r="AQ25" s="119"/>
      <c r="AR25" s="119"/>
      <c r="AS25" s="46">
        <v>177.05</v>
      </c>
      <c r="AT25" s="69">
        <f t="shared" si="1"/>
        <v>192.05</v>
      </c>
      <c r="AU25" s="48">
        <f t="shared" si="2"/>
        <v>379.35</v>
      </c>
      <c r="AV25" s="65">
        <v>21</v>
      </c>
      <c r="AW25" s="88">
        <f>IF(AND(AS25="",AT25=0),"",RANK(AX25,$AX$8:$AX$27,1))</f>
        <v>18</v>
      </c>
      <c r="AX25" s="52">
        <f t="shared" si="3"/>
        <v>379.35</v>
      </c>
      <c r="AY25" s="88" t="str">
        <f t="shared" si="4"/>
        <v/>
      </c>
      <c r="AZ25" t="str">
        <f t="shared" si="5"/>
        <v>Jagt, Patricia</v>
      </c>
    </row>
    <row r="26" spans="1:52">
      <c r="A26" s="79" t="s">
        <v>157</v>
      </c>
      <c r="B26" s="79" t="s">
        <v>158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119"/>
      <c r="T26" s="119"/>
      <c r="U26" s="119">
        <v>20</v>
      </c>
      <c r="V26" s="119"/>
      <c r="W26" s="48">
        <v>195.88</v>
      </c>
      <c r="X26" s="69">
        <f t="shared" si="0"/>
        <v>215.88</v>
      </c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119"/>
      <c r="AP26" s="119"/>
      <c r="AQ26" s="119"/>
      <c r="AR26" s="119"/>
      <c r="AS26" s="46">
        <v>164.9</v>
      </c>
      <c r="AT26" s="69">
        <f t="shared" si="1"/>
        <v>164.9</v>
      </c>
      <c r="AU26" s="48">
        <f t="shared" si="2"/>
        <v>380.78</v>
      </c>
      <c r="AV26" s="65">
        <v>8</v>
      </c>
      <c r="AW26" s="88">
        <f>IF(AND(AS26="",AT26=0),"",RANK(AX26,$AX$8:$AX$27,1))</f>
        <v>19</v>
      </c>
      <c r="AX26" s="52">
        <f t="shared" si="3"/>
        <v>380.78</v>
      </c>
      <c r="AY26" s="88" t="str">
        <f t="shared" si="4"/>
        <v/>
      </c>
      <c r="AZ26" t="str">
        <f t="shared" si="5"/>
        <v>Wijntjes, Cees</v>
      </c>
    </row>
    <row r="27" spans="1:52">
      <c r="A27" s="79" t="s">
        <v>7</v>
      </c>
      <c r="B27" s="79" t="s">
        <v>8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119"/>
      <c r="T27" s="119"/>
      <c r="U27" s="119"/>
      <c r="V27" s="119"/>
      <c r="W27" s="48">
        <v>157.9</v>
      </c>
      <c r="X27" s="69">
        <f t="shared" si="0"/>
        <v>157.9</v>
      </c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119"/>
      <c r="AP27" s="119"/>
      <c r="AQ27" s="119">
        <v>100</v>
      </c>
      <c r="AR27" s="119"/>
      <c r="AS27" s="46">
        <v>300</v>
      </c>
      <c r="AT27" s="69">
        <f t="shared" si="1"/>
        <v>400</v>
      </c>
      <c r="AU27" s="48">
        <f t="shared" si="2"/>
        <v>557.9</v>
      </c>
      <c r="AV27" s="65">
        <v>15</v>
      </c>
      <c r="AW27" s="88">
        <f>IF(AND(AS27="",AT27=0),"",RANK(AX27,$AX$8:$AX$27,1))</f>
        <v>20</v>
      </c>
      <c r="AX27" s="52">
        <f t="shared" si="3"/>
        <v>557.9</v>
      </c>
      <c r="AY27" s="88" t="str">
        <f t="shared" si="4"/>
        <v/>
      </c>
      <c r="AZ27" t="str">
        <f t="shared" si="5"/>
        <v xml:space="preserve">Baaren, Kees van </v>
      </c>
    </row>
  </sheetData>
  <mergeCells count="10">
    <mergeCell ref="C6:R6"/>
    <mergeCell ref="S6:V6"/>
    <mergeCell ref="Y6:AN6"/>
    <mergeCell ref="AO6:AR6"/>
    <mergeCell ref="C1:X1"/>
    <mergeCell ref="Y1:AT1"/>
    <mergeCell ref="C5:R5"/>
    <mergeCell ref="S5:V5"/>
    <mergeCell ref="Y5:AN5"/>
    <mergeCell ref="AO5:AR5"/>
  </mergeCells>
  <phoneticPr fontId="1" type="noConversion"/>
  <conditionalFormatting sqref="AW8:AW27">
    <cfRule type="cellIs" dxfId="1" priority="1" stopIfTrue="1" operator="equal">
      <formula>2</formula>
    </cfRule>
    <cfRule type="cellIs" dxfId="0" priority="2" operator="equal">
      <formula>1</formula>
    </cfRule>
  </conditionalFormatting>
  <pageMargins left="0.75" right="0.75" top="1" bottom="1" header="0.5" footer="0.5"/>
  <pageSetup paperSize="287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V9"/>
  <sheetViews>
    <sheetView zoomScale="120" zoomScaleNormal="120" workbookViewId="0">
      <pane xSplit="1" topLeftCell="U1" activePane="topRight" state="frozen"/>
      <selection pane="topRight" activeCell="A10" sqref="A10:XFD11"/>
    </sheetView>
  </sheetViews>
  <sheetFormatPr defaultColWidth="11.44140625" defaultRowHeight="13.2"/>
  <cols>
    <col min="1" max="1" width="15.109375" style="13" bestFit="1" customWidth="1"/>
    <col min="2" max="2" width="15.109375" style="13" customWidth="1"/>
    <col min="3" max="11" width="1.88671875" style="13" bestFit="1" customWidth="1"/>
    <col min="12" max="15" width="2.6640625" style="13" bestFit="1" customWidth="1"/>
    <col min="16" max="17" width="2.6640625" style="13" customWidth="1"/>
    <col min="18" max="18" width="2.6640625" style="13" bestFit="1" customWidth="1"/>
    <col min="19" max="22" width="5.6640625" style="13" customWidth="1"/>
    <col min="23" max="23" width="5.6640625" style="40" customWidth="1"/>
    <col min="24" max="24" width="5.6640625" style="36" customWidth="1"/>
    <col min="25" max="33" width="1.88671875" style="13" bestFit="1" customWidth="1"/>
    <col min="34" max="38" width="2.6640625" style="13" bestFit="1" customWidth="1"/>
    <col min="39" max="39" width="2.6640625" style="13" customWidth="1"/>
    <col min="40" max="40" width="2.6640625" style="13" bestFit="1" customWidth="1"/>
    <col min="41" max="44" width="5.6640625" style="13" customWidth="1"/>
    <col min="45" max="46" width="5.6640625" style="40" customWidth="1"/>
    <col min="47" max="47" width="5.6640625" style="44" customWidth="1"/>
    <col min="48" max="48" width="5.6640625" style="13" customWidth="1"/>
    <col min="49" max="16384" width="11.44140625" style="13"/>
  </cols>
  <sheetData>
    <row r="1" spans="1:48">
      <c r="A1" s="25" t="s">
        <v>193</v>
      </c>
      <c r="B1" s="83"/>
      <c r="C1" s="153" t="s">
        <v>175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4"/>
      <c r="Y1" s="155" t="s">
        <v>180</v>
      </c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4"/>
      <c r="AU1" s="41"/>
      <c r="AV1" s="16"/>
    </row>
    <row r="2" spans="1:48">
      <c r="A2" s="26" t="s">
        <v>197</v>
      </c>
      <c r="B2" s="5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54"/>
      <c r="X2" s="33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54"/>
      <c r="AT2" s="37"/>
      <c r="AU2" s="42"/>
      <c r="AV2" s="18"/>
    </row>
    <row r="3" spans="1:4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4"/>
      <c r="X3" s="33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54"/>
      <c r="AT3" s="37"/>
      <c r="AU3" s="42"/>
      <c r="AV3" s="18"/>
    </row>
    <row r="4" spans="1:4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12"/>
      <c r="W4" s="37"/>
      <c r="X4" s="33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54"/>
      <c r="AT4" s="37"/>
      <c r="AU4" s="42"/>
      <c r="AV4" s="18"/>
    </row>
    <row r="5" spans="1:48">
      <c r="A5" s="22"/>
      <c r="B5" s="22"/>
      <c r="C5" s="150" t="s">
        <v>166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1" t="s">
        <v>169</v>
      </c>
      <c r="T5" s="150"/>
      <c r="U5" s="150"/>
      <c r="V5" s="152"/>
      <c r="W5" s="37"/>
      <c r="X5" s="33" t="s">
        <v>179</v>
      </c>
      <c r="Y5" s="151" t="s">
        <v>166</v>
      </c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1" t="s">
        <v>169</v>
      </c>
      <c r="AP5" s="150"/>
      <c r="AQ5" s="150"/>
      <c r="AR5" s="152"/>
      <c r="AS5" s="37"/>
      <c r="AT5" s="38" t="s">
        <v>176</v>
      </c>
      <c r="AU5" s="42" t="s">
        <v>177</v>
      </c>
      <c r="AV5" s="18"/>
    </row>
    <row r="6" spans="1:48">
      <c r="A6" s="22"/>
      <c r="B6" s="22"/>
      <c r="C6" s="150" t="s">
        <v>167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1" t="s">
        <v>170</v>
      </c>
      <c r="T6" s="150"/>
      <c r="U6" s="150"/>
      <c r="V6" s="152"/>
      <c r="W6" s="38" t="s">
        <v>172</v>
      </c>
      <c r="X6" s="33" t="s">
        <v>173</v>
      </c>
      <c r="Y6" s="151" t="s">
        <v>167</v>
      </c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1" t="s">
        <v>170</v>
      </c>
      <c r="AP6" s="150"/>
      <c r="AQ6" s="150"/>
      <c r="AR6" s="152"/>
      <c r="AS6" s="38" t="s">
        <v>172</v>
      </c>
      <c r="AT6" s="38" t="s">
        <v>173</v>
      </c>
      <c r="AU6" s="42" t="s">
        <v>173</v>
      </c>
      <c r="AV6" s="18"/>
    </row>
    <row r="7" spans="1:48">
      <c r="A7" s="11" t="s">
        <v>165</v>
      </c>
      <c r="B7" s="11"/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>
        <v>11</v>
      </c>
      <c r="N7" s="11">
        <v>12</v>
      </c>
      <c r="O7" s="11">
        <v>13</v>
      </c>
      <c r="P7" s="11">
        <v>14</v>
      </c>
      <c r="Q7" s="11">
        <v>15</v>
      </c>
      <c r="R7" s="11">
        <v>16</v>
      </c>
      <c r="S7" s="10">
        <v>5</v>
      </c>
      <c r="T7" s="11">
        <v>9</v>
      </c>
      <c r="U7" s="11">
        <v>12</v>
      </c>
      <c r="V7" s="23" t="s">
        <v>171</v>
      </c>
      <c r="W7" s="39" t="s">
        <v>174</v>
      </c>
      <c r="X7" s="34" t="s">
        <v>174</v>
      </c>
      <c r="Y7" s="10">
        <v>1</v>
      </c>
      <c r="Z7" s="11">
        <v>2</v>
      </c>
      <c r="AA7" s="11">
        <v>3</v>
      </c>
      <c r="AB7" s="11">
        <v>4</v>
      </c>
      <c r="AC7" s="11">
        <v>5</v>
      </c>
      <c r="AD7" s="11">
        <v>6</v>
      </c>
      <c r="AE7" s="11">
        <v>7</v>
      </c>
      <c r="AF7" s="11">
        <v>8</v>
      </c>
      <c r="AG7" s="11">
        <v>9</v>
      </c>
      <c r="AH7" s="11">
        <v>10</v>
      </c>
      <c r="AI7" s="11">
        <v>11</v>
      </c>
      <c r="AJ7" s="11">
        <v>12</v>
      </c>
      <c r="AK7" s="11">
        <v>13</v>
      </c>
      <c r="AL7" s="11">
        <v>14</v>
      </c>
      <c r="AM7" s="11">
        <v>15</v>
      </c>
      <c r="AN7" s="11">
        <v>16</v>
      </c>
      <c r="AO7" s="10">
        <v>5</v>
      </c>
      <c r="AP7" s="11">
        <v>9</v>
      </c>
      <c r="AQ7" s="11">
        <v>12</v>
      </c>
      <c r="AR7" s="23" t="s">
        <v>171</v>
      </c>
      <c r="AS7" s="39" t="s">
        <v>174</v>
      </c>
      <c r="AT7" s="39" t="s">
        <v>174</v>
      </c>
      <c r="AU7" s="43" t="s">
        <v>174</v>
      </c>
      <c r="AV7" s="24" t="s">
        <v>178</v>
      </c>
    </row>
    <row r="8" spans="1:48">
      <c r="A8" s="45" t="s">
        <v>52</v>
      </c>
      <c r="B8" s="45" t="s">
        <v>53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48">
        <v>154.44999999999999</v>
      </c>
      <c r="X8" s="47">
        <f>W8+(SUM(C8:R8)*5)+S8+T8+U8+V8</f>
        <v>154.44999999999999</v>
      </c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48">
        <v>155.80000000000001</v>
      </c>
      <c r="AT8" s="47">
        <f>AS8+(SUM(Y8:AN8)*5)+AO8+AP8+AQ8+AR8</f>
        <v>155.80000000000001</v>
      </c>
      <c r="AU8" s="48">
        <f>SUM(AT8,X8)</f>
        <v>310.25</v>
      </c>
      <c r="AV8" s="62">
        <v>1</v>
      </c>
    </row>
    <row r="9" spans="1:48">
      <c r="A9" s="45" t="s">
        <v>54</v>
      </c>
      <c r="B9" s="45" t="s">
        <v>55</v>
      </c>
      <c r="C9" s="51"/>
      <c r="D9" s="51"/>
      <c r="E9" s="51"/>
      <c r="F9" s="51"/>
      <c r="G9" s="51"/>
      <c r="H9" s="51">
        <v>1</v>
      </c>
      <c r="I9" s="51"/>
      <c r="J9" s="51">
        <v>1</v>
      </c>
      <c r="K9" s="51">
        <v>1</v>
      </c>
      <c r="L9" s="51"/>
      <c r="M9" s="51"/>
      <c r="N9" s="51"/>
      <c r="O9" s="51"/>
      <c r="P9" s="51"/>
      <c r="Q9" s="51"/>
      <c r="R9" s="51"/>
      <c r="S9" s="51">
        <v>20</v>
      </c>
      <c r="T9" s="51"/>
      <c r="U9" s="51"/>
      <c r="V9" s="51"/>
      <c r="W9" s="48">
        <v>192.56</v>
      </c>
      <c r="X9" s="47">
        <f>W9+(SUM(C9:R9)*5)+S9+T9+U9+V9</f>
        <v>227.56</v>
      </c>
      <c r="Y9" s="51"/>
      <c r="Z9" s="51"/>
      <c r="AA9" s="51"/>
      <c r="AB9" s="51"/>
      <c r="AC9" s="51"/>
      <c r="AD9" s="51">
        <v>1</v>
      </c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48">
        <v>184.67</v>
      </c>
      <c r="AT9" s="47">
        <f>AS9+(SUM(Y9:AN9)*5)+AO9+AP9+AQ9+AR9</f>
        <v>189.67</v>
      </c>
      <c r="AU9" s="48">
        <f>SUM(AT9,X9)</f>
        <v>417.23</v>
      </c>
      <c r="AV9" s="62">
        <v>2</v>
      </c>
    </row>
  </sheetData>
  <mergeCells count="10">
    <mergeCell ref="C6:R6"/>
    <mergeCell ref="S6:V6"/>
    <mergeCell ref="Y6:AN6"/>
    <mergeCell ref="AO6:AR6"/>
    <mergeCell ref="C1:X1"/>
    <mergeCell ref="Y1:AT1"/>
    <mergeCell ref="C5:R5"/>
    <mergeCell ref="S5:V5"/>
    <mergeCell ref="Y5:AN5"/>
    <mergeCell ref="AO5:AR5"/>
  </mergeCells>
  <phoneticPr fontId="1" type="noConversion"/>
  <pageMargins left="0.75" right="0.75" top="1" bottom="1" header="0.5" footer="0.5"/>
  <pageSetup paperSize="2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4"/>
  <sheetViews>
    <sheetView zoomScale="120" zoomScaleNormal="120" workbookViewId="0">
      <pane xSplit="1" topLeftCell="B1" activePane="topRight" state="frozen"/>
      <selection pane="topRight" activeCell="A15" sqref="A15:XFD21"/>
    </sheetView>
  </sheetViews>
  <sheetFormatPr defaultRowHeight="13.2"/>
  <cols>
    <col min="1" max="1" width="14.6640625" bestFit="1" customWidth="1"/>
    <col min="2" max="2" width="20.33203125" customWidth="1"/>
    <col min="3" max="11" width="1.88671875" bestFit="1" customWidth="1"/>
    <col min="12" max="14" width="2.6640625" bestFit="1" customWidth="1"/>
    <col min="15" max="17" width="2.6640625" customWidth="1"/>
    <col min="18" max="18" width="2.6640625" bestFit="1" customWidth="1"/>
    <col min="19" max="22" width="5.6640625" customWidth="1"/>
    <col min="23" max="23" width="5.6640625" style="32" customWidth="1"/>
    <col min="24" max="24" width="5.6640625" style="36" customWidth="1"/>
    <col min="25" max="33" width="1.88671875" bestFit="1" customWidth="1"/>
    <col min="34" max="34" width="2.6640625" bestFit="1" customWidth="1"/>
    <col min="35" max="37" width="2.6640625" customWidth="1"/>
    <col min="38" max="40" width="2.6640625" bestFit="1" customWidth="1"/>
    <col min="41" max="44" width="5.6640625" customWidth="1"/>
    <col min="45" max="45" width="5.6640625" style="32" customWidth="1"/>
    <col min="46" max="46" width="5.6640625" style="40" customWidth="1"/>
    <col min="47" max="47" width="5.6640625" style="44" customWidth="1"/>
    <col min="48" max="48" width="5.6640625" style="13" customWidth="1"/>
  </cols>
  <sheetData>
    <row r="1" spans="1:48">
      <c r="A1" s="14" t="s">
        <v>195</v>
      </c>
      <c r="B1" s="74"/>
      <c r="C1" s="148" t="s">
        <v>175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/>
      <c r="Y1" s="147" t="s">
        <v>180</v>
      </c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9"/>
      <c r="AU1" s="41"/>
      <c r="AV1" s="16"/>
    </row>
    <row r="2" spans="1:48">
      <c r="A2" s="17" t="s">
        <v>197</v>
      </c>
      <c r="B2" s="7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9"/>
      <c r="X2" s="3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29"/>
      <c r="AT2" s="37"/>
      <c r="AU2" s="42"/>
      <c r="AV2" s="18"/>
    </row>
    <row r="3" spans="1:48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9"/>
      <c r="X3" s="3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9"/>
      <c r="AT3" s="37"/>
      <c r="AU3" s="42"/>
      <c r="AV3" s="18"/>
    </row>
    <row r="4" spans="1:48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30"/>
      <c r="X4" s="3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29"/>
      <c r="AT4" s="37"/>
      <c r="AU4" s="42"/>
      <c r="AV4" s="18"/>
    </row>
    <row r="5" spans="1:48">
      <c r="A5" s="5"/>
      <c r="B5" s="6"/>
      <c r="C5" s="145" t="s">
        <v>166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4" t="s">
        <v>169</v>
      </c>
      <c r="T5" s="145"/>
      <c r="U5" s="145"/>
      <c r="V5" s="146"/>
      <c r="W5" s="30"/>
      <c r="X5" s="33" t="s">
        <v>179</v>
      </c>
      <c r="Y5" s="144" t="s">
        <v>166</v>
      </c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4" t="s">
        <v>169</v>
      </c>
      <c r="AP5" s="145"/>
      <c r="AQ5" s="145"/>
      <c r="AR5" s="146"/>
      <c r="AS5" s="30"/>
      <c r="AT5" s="38" t="s">
        <v>176</v>
      </c>
      <c r="AU5" s="42" t="s">
        <v>177</v>
      </c>
      <c r="AV5" s="18"/>
    </row>
    <row r="6" spans="1:48">
      <c r="A6" s="5"/>
      <c r="B6" s="6"/>
      <c r="C6" s="145" t="s">
        <v>167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 t="s">
        <v>170</v>
      </c>
      <c r="T6" s="145"/>
      <c r="U6" s="145"/>
      <c r="V6" s="146"/>
      <c r="W6" s="28" t="s">
        <v>172</v>
      </c>
      <c r="X6" s="33" t="s">
        <v>173</v>
      </c>
      <c r="Y6" s="144" t="s">
        <v>167</v>
      </c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4" t="s">
        <v>170</v>
      </c>
      <c r="AP6" s="145"/>
      <c r="AQ6" s="145"/>
      <c r="AR6" s="146"/>
      <c r="AS6" s="28" t="s">
        <v>172</v>
      </c>
      <c r="AT6" s="38" t="s">
        <v>173</v>
      </c>
      <c r="AU6" s="42" t="s">
        <v>173</v>
      </c>
      <c r="AV6" s="18"/>
    </row>
    <row r="7" spans="1:48">
      <c r="A7" s="8" t="s">
        <v>165</v>
      </c>
      <c r="B7" s="7"/>
      <c r="C7" s="87">
        <v>1</v>
      </c>
      <c r="D7" s="87">
        <v>2</v>
      </c>
      <c r="E7" s="87">
        <v>3</v>
      </c>
      <c r="F7" s="87">
        <v>4</v>
      </c>
      <c r="G7" s="87">
        <v>5</v>
      </c>
      <c r="H7" s="87">
        <v>6</v>
      </c>
      <c r="I7" s="87">
        <v>7</v>
      </c>
      <c r="J7" s="87">
        <v>8</v>
      </c>
      <c r="K7" s="87">
        <v>9</v>
      </c>
      <c r="L7" s="87">
        <v>10</v>
      </c>
      <c r="M7" s="87">
        <v>11</v>
      </c>
      <c r="N7" s="87">
        <v>12</v>
      </c>
      <c r="O7" s="87">
        <v>13</v>
      </c>
      <c r="P7" s="87">
        <v>14</v>
      </c>
      <c r="Q7" s="87">
        <v>15</v>
      </c>
      <c r="R7" s="87">
        <v>16</v>
      </c>
      <c r="S7" s="10">
        <v>6</v>
      </c>
      <c r="T7" s="11">
        <v>9</v>
      </c>
      <c r="U7" s="11">
        <v>14</v>
      </c>
      <c r="V7" s="8" t="s">
        <v>171</v>
      </c>
      <c r="W7" s="31" t="s">
        <v>174</v>
      </c>
      <c r="X7" s="34" t="s">
        <v>174</v>
      </c>
      <c r="Y7" s="9">
        <v>1</v>
      </c>
      <c r="Z7" s="7">
        <v>2</v>
      </c>
      <c r="AA7" s="7">
        <v>3</v>
      </c>
      <c r="AB7" s="7">
        <v>4</v>
      </c>
      <c r="AC7" s="7">
        <v>5</v>
      </c>
      <c r="AD7" s="7">
        <v>6</v>
      </c>
      <c r="AE7" s="7">
        <v>7</v>
      </c>
      <c r="AF7" s="7">
        <v>8</v>
      </c>
      <c r="AG7" s="7">
        <v>9</v>
      </c>
      <c r="AH7" s="7">
        <v>10</v>
      </c>
      <c r="AI7" s="7">
        <v>11</v>
      </c>
      <c r="AJ7" s="7">
        <v>12</v>
      </c>
      <c r="AK7" s="7">
        <v>13</v>
      </c>
      <c r="AL7" s="7">
        <v>14</v>
      </c>
      <c r="AM7" s="7">
        <v>15</v>
      </c>
      <c r="AN7" s="7">
        <v>16</v>
      </c>
      <c r="AO7" s="10">
        <v>6</v>
      </c>
      <c r="AP7" s="11">
        <v>9</v>
      </c>
      <c r="AQ7" s="11">
        <v>14</v>
      </c>
      <c r="AR7" s="8" t="s">
        <v>171</v>
      </c>
      <c r="AS7" s="31" t="s">
        <v>174</v>
      </c>
      <c r="AT7" s="39" t="s">
        <v>174</v>
      </c>
      <c r="AU7" s="43" t="s">
        <v>174</v>
      </c>
      <c r="AV7" s="24" t="s">
        <v>178</v>
      </c>
    </row>
    <row r="8" spans="1:48">
      <c r="A8" s="119" t="s">
        <v>13</v>
      </c>
      <c r="B8" s="126" t="s">
        <v>14</v>
      </c>
      <c r="C8" s="127"/>
      <c r="D8" s="128"/>
      <c r="E8" s="128"/>
      <c r="F8" s="128">
        <v>1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9">
        <v>164.64</v>
      </c>
      <c r="X8" s="130">
        <f t="shared" ref="X8:X14" si="0">W8+(SUM(C8:R8)*5)+S8+T8+U8+V8</f>
        <v>169.64</v>
      </c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31">
        <v>162.33000000000001</v>
      </c>
      <c r="AT8" s="130">
        <v>162.33000000000001</v>
      </c>
      <c r="AU8" s="131">
        <f t="shared" ref="AU8:AU14" si="1">SUM(AT8,X8)</f>
        <v>331.97</v>
      </c>
      <c r="AV8" s="132">
        <v>1</v>
      </c>
    </row>
    <row r="9" spans="1:48">
      <c r="A9" s="119" t="s">
        <v>29</v>
      </c>
      <c r="B9" s="126" t="s">
        <v>30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>
        <v>172.73</v>
      </c>
      <c r="X9" s="130">
        <f t="shared" si="0"/>
        <v>172.73</v>
      </c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31">
        <v>164.49</v>
      </c>
      <c r="AT9" s="130">
        <f t="shared" ref="AT9:AT14" si="2">AS9+(SUM(Y9:AN9)*5)+AO9+AP9+AQ9+AR9</f>
        <v>164.49</v>
      </c>
      <c r="AU9" s="131">
        <f t="shared" si="1"/>
        <v>337.22</v>
      </c>
      <c r="AV9" s="132">
        <v>3</v>
      </c>
    </row>
    <row r="10" spans="1:48">
      <c r="A10" s="119" t="s">
        <v>23</v>
      </c>
      <c r="B10" s="126" t="s">
        <v>24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>
        <v>1</v>
      </c>
      <c r="N10" s="128"/>
      <c r="O10" s="128"/>
      <c r="P10" s="128"/>
      <c r="Q10" s="128">
        <v>1</v>
      </c>
      <c r="R10" s="128"/>
      <c r="S10" s="128"/>
      <c r="T10" s="128"/>
      <c r="U10" s="128"/>
      <c r="V10" s="128"/>
      <c r="W10" s="129">
        <v>168.9</v>
      </c>
      <c r="X10" s="130">
        <f t="shared" si="0"/>
        <v>178.9</v>
      </c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31">
        <v>160.97</v>
      </c>
      <c r="AT10" s="130">
        <f t="shared" si="2"/>
        <v>160.97</v>
      </c>
      <c r="AU10" s="131">
        <f t="shared" si="1"/>
        <v>339.87</v>
      </c>
      <c r="AV10" s="132">
        <v>2</v>
      </c>
    </row>
    <row r="11" spans="1:48">
      <c r="A11" s="45" t="s">
        <v>25</v>
      </c>
      <c r="B11" s="79" t="s">
        <v>26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89">
        <v>188.88</v>
      </c>
      <c r="X11" s="72">
        <f t="shared" si="0"/>
        <v>188.88</v>
      </c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>
        <v>500</v>
      </c>
      <c r="AS11" s="46"/>
      <c r="AT11" s="72">
        <f t="shared" si="2"/>
        <v>500</v>
      </c>
      <c r="AU11" s="48">
        <f t="shared" si="1"/>
        <v>688.88</v>
      </c>
      <c r="AV11" s="62"/>
    </row>
    <row r="12" spans="1:48">
      <c r="A12" s="45" t="s">
        <v>19</v>
      </c>
      <c r="B12" s="79" t="s">
        <v>20</v>
      </c>
      <c r="C12" s="88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>
        <v>1</v>
      </c>
      <c r="P12" s="63"/>
      <c r="Q12" s="63"/>
      <c r="R12" s="63"/>
      <c r="S12" s="63"/>
      <c r="T12" s="63"/>
      <c r="U12" s="63"/>
      <c r="V12" s="63"/>
      <c r="W12" s="89">
        <v>193.65</v>
      </c>
      <c r="X12" s="72">
        <f t="shared" si="0"/>
        <v>198.65</v>
      </c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>
        <v>500</v>
      </c>
      <c r="AS12" s="46"/>
      <c r="AT12" s="72">
        <f t="shared" si="2"/>
        <v>500</v>
      </c>
      <c r="AU12" s="48">
        <f t="shared" si="1"/>
        <v>698.65</v>
      </c>
      <c r="AV12" s="62"/>
    </row>
    <row r="13" spans="1:48">
      <c r="A13" s="45" t="s">
        <v>27</v>
      </c>
      <c r="B13" s="79" t="s">
        <v>28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89">
        <v>199.81</v>
      </c>
      <c r="X13" s="72">
        <f t="shared" si="0"/>
        <v>199.81</v>
      </c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>
        <v>500</v>
      </c>
      <c r="AS13" s="46"/>
      <c r="AT13" s="72">
        <f t="shared" si="2"/>
        <v>500</v>
      </c>
      <c r="AU13" s="48">
        <f t="shared" si="1"/>
        <v>699.81</v>
      </c>
      <c r="AV13" s="62"/>
    </row>
    <row r="14" spans="1:48">
      <c r="A14" s="45" t="s">
        <v>21</v>
      </c>
      <c r="B14" s="79" t="s">
        <v>22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>
        <v>500</v>
      </c>
      <c r="W14" s="89"/>
      <c r="X14" s="72">
        <f t="shared" si="0"/>
        <v>500</v>
      </c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6">
        <v>212.82</v>
      </c>
      <c r="AT14" s="72">
        <f t="shared" si="2"/>
        <v>212.82</v>
      </c>
      <c r="AU14" s="48">
        <f t="shared" si="1"/>
        <v>712.81999999999994</v>
      </c>
      <c r="AV14" s="62"/>
    </row>
  </sheetData>
  <mergeCells count="10">
    <mergeCell ref="C6:R6"/>
    <mergeCell ref="S6:V6"/>
    <mergeCell ref="Y6:AN6"/>
    <mergeCell ref="AO6:AR6"/>
    <mergeCell ref="C1:X1"/>
    <mergeCell ref="Y1:AT1"/>
    <mergeCell ref="C5:R5"/>
    <mergeCell ref="S5:V5"/>
    <mergeCell ref="Y5:AN5"/>
    <mergeCell ref="AO5:AR5"/>
  </mergeCells>
  <phoneticPr fontId="1" type="noConversion"/>
  <pageMargins left="0.74803149606299213" right="0.74803149606299213" top="0.98425196850393704" bottom="0.98425196850393704" header="0.51181102362204722" footer="0.51181102362204722"/>
  <pageSetup paperSize="287" orientation="landscape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3"/>
  <sheetViews>
    <sheetView zoomScale="120" zoomScaleNormal="120" workbookViewId="0">
      <pane xSplit="1" topLeftCell="Y1" activePane="topRight" state="frozen"/>
      <selection pane="topRight" activeCell="A14" sqref="A14:XFD21"/>
    </sheetView>
  </sheetViews>
  <sheetFormatPr defaultRowHeight="13.2"/>
  <cols>
    <col min="1" max="1" width="14.6640625" bestFit="1" customWidth="1"/>
    <col min="2" max="2" width="20.33203125" customWidth="1"/>
    <col min="3" max="11" width="1.88671875" bestFit="1" customWidth="1"/>
    <col min="12" max="14" width="2.6640625" bestFit="1" customWidth="1"/>
    <col min="15" max="17" width="2.6640625" customWidth="1"/>
    <col min="18" max="18" width="2.6640625" bestFit="1" customWidth="1"/>
    <col min="19" max="22" width="5.6640625" customWidth="1"/>
    <col min="23" max="23" width="5.6640625" style="32" customWidth="1"/>
    <col min="24" max="24" width="5.6640625" style="36" customWidth="1"/>
    <col min="25" max="33" width="1.88671875" bestFit="1" customWidth="1"/>
    <col min="34" max="34" width="2.6640625" bestFit="1" customWidth="1"/>
    <col min="35" max="37" width="2.6640625" customWidth="1"/>
    <col min="38" max="40" width="2.6640625" bestFit="1" customWidth="1"/>
    <col min="41" max="44" width="5.6640625" customWidth="1"/>
    <col min="45" max="45" width="5.6640625" style="32" customWidth="1"/>
    <col min="46" max="46" width="5.6640625" style="40" customWidth="1"/>
    <col min="47" max="47" width="5.6640625" style="44" customWidth="1"/>
    <col min="48" max="48" width="5.6640625" style="13" customWidth="1"/>
  </cols>
  <sheetData>
    <row r="1" spans="1:48">
      <c r="A1" s="14" t="s">
        <v>195</v>
      </c>
      <c r="B1" s="74"/>
      <c r="C1" s="148" t="s">
        <v>175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/>
      <c r="Y1" s="147" t="s">
        <v>180</v>
      </c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9"/>
      <c r="AU1" s="41"/>
      <c r="AV1" s="16"/>
    </row>
    <row r="2" spans="1:48">
      <c r="A2" s="17" t="s">
        <v>197</v>
      </c>
      <c r="B2" s="7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9"/>
      <c r="X2" s="3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29"/>
      <c r="AT2" s="37"/>
      <c r="AU2" s="42"/>
      <c r="AV2" s="18"/>
    </row>
    <row r="3" spans="1:48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9"/>
      <c r="X3" s="3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9"/>
      <c r="AT3" s="37"/>
      <c r="AU3" s="42"/>
      <c r="AV3" s="18"/>
    </row>
    <row r="4" spans="1:48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30"/>
      <c r="X4" s="3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29"/>
      <c r="AT4" s="37"/>
      <c r="AU4" s="42"/>
      <c r="AV4" s="18"/>
    </row>
    <row r="5" spans="1:48">
      <c r="A5" s="5"/>
      <c r="B5" s="6"/>
      <c r="C5" s="145" t="s">
        <v>166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4" t="s">
        <v>169</v>
      </c>
      <c r="T5" s="145"/>
      <c r="U5" s="145"/>
      <c r="V5" s="146"/>
      <c r="W5" s="30"/>
      <c r="X5" s="33" t="s">
        <v>179</v>
      </c>
      <c r="Y5" s="144" t="s">
        <v>166</v>
      </c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4" t="s">
        <v>169</v>
      </c>
      <c r="AP5" s="145"/>
      <c r="AQ5" s="145"/>
      <c r="AR5" s="146"/>
      <c r="AS5" s="30"/>
      <c r="AT5" s="38" t="s">
        <v>176</v>
      </c>
      <c r="AU5" s="42" t="s">
        <v>177</v>
      </c>
      <c r="AV5" s="18"/>
    </row>
    <row r="6" spans="1:48">
      <c r="A6" s="5"/>
      <c r="B6" s="6"/>
      <c r="C6" s="145" t="s">
        <v>167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 t="s">
        <v>170</v>
      </c>
      <c r="T6" s="145"/>
      <c r="U6" s="145"/>
      <c r="V6" s="146"/>
      <c r="W6" s="28" t="s">
        <v>172</v>
      </c>
      <c r="X6" s="33" t="s">
        <v>173</v>
      </c>
      <c r="Y6" s="144" t="s">
        <v>167</v>
      </c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4" t="s">
        <v>170</v>
      </c>
      <c r="AP6" s="145"/>
      <c r="AQ6" s="145"/>
      <c r="AR6" s="146"/>
      <c r="AS6" s="28" t="s">
        <v>172</v>
      </c>
      <c r="AT6" s="38" t="s">
        <v>173</v>
      </c>
      <c r="AU6" s="42" t="s">
        <v>173</v>
      </c>
      <c r="AV6" s="18"/>
    </row>
    <row r="7" spans="1:48">
      <c r="A7" s="8" t="s">
        <v>165</v>
      </c>
      <c r="B7" s="7"/>
      <c r="C7" s="87">
        <v>1</v>
      </c>
      <c r="D7" s="87">
        <v>2</v>
      </c>
      <c r="E7" s="87">
        <v>3</v>
      </c>
      <c r="F7" s="87">
        <v>4</v>
      </c>
      <c r="G7" s="87">
        <v>5</v>
      </c>
      <c r="H7" s="87">
        <v>6</v>
      </c>
      <c r="I7" s="87">
        <v>7</v>
      </c>
      <c r="J7" s="87">
        <v>8</v>
      </c>
      <c r="K7" s="87">
        <v>9</v>
      </c>
      <c r="L7" s="87">
        <v>10</v>
      </c>
      <c r="M7" s="87">
        <v>11</v>
      </c>
      <c r="N7" s="87">
        <v>12</v>
      </c>
      <c r="O7" s="87">
        <v>13</v>
      </c>
      <c r="P7" s="87">
        <v>14</v>
      </c>
      <c r="Q7" s="87">
        <v>15</v>
      </c>
      <c r="R7" s="87">
        <v>16</v>
      </c>
      <c r="S7" s="10">
        <v>6</v>
      </c>
      <c r="T7" s="11">
        <v>9</v>
      </c>
      <c r="U7" s="11">
        <v>14</v>
      </c>
      <c r="V7" s="8" t="s">
        <v>171</v>
      </c>
      <c r="W7" s="31" t="s">
        <v>174</v>
      </c>
      <c r="X7" s="34" t="s">
        <v>174</v>
      </c>
      <c r="Y7" s="9">
        <v>1</v>
      </c>
      <c r="Z7" s="7">
        <v>2</v>
      </c>
      <c r="AA7" s="7">
        <v>3</v>
      </c>
      <c r="AB7" s="7">
        <v>4</v>
      </c>
      <c r="AC7" s="7">
        <v>5</v>
      </c>
      <c r="AD7" s="7">
        <v>6</v>
      </c>
      <c r="AE7" s="7">
        <v>7</v>
      </c>
      <c r="AF7" s="7">
        <v>8</v>
      </c>
      <c r="AG7" s="7">
        <v>9</v>
      </c>
      <c r="AH7" s="7">
        <v>10</v>
      </c>
      <c r="AI7" s="7">
        <v>11</v>
      </c>
      <c r="AJ7" s="7">
        <v>12</v>
      </c>
      <c r="AK7" s="7">
        <v>13</v>
      </c>
      <c r="AL7" s="7">
        <v>14</v>
      </c>
      <c r="AM7" s="7">
        <v>15</v>
      </c>
      <c r="AN7" s="7">
        <v>16</v>
      </c>
      <c r="AO7" s="102">
        <v>6</v>
      </c>
      <c r="AP7" s="103">
        <v>9</v>
      </c>
      <c r="AQ7" s="103">
        <v>14</v>
      </c>
      <c r="AR7" s="117" t="s">
        <v>171</v>
      </c>
      <c r="AS7" s="31" t="s">
        <v>174</v>
      </c>
      <c r="AT7" s="39" t="s">
        <v>174</v>
      </c>
      <c r="AU7" s="43" t="s">
        <v>174</v>
      </c>
      <c r="AV7" s="24" t="s">
        <v>178</v>
      </c>
    </row>
    <row r="8" spans="1:48">
      <c r="A8" s="137" t="s">
        <v>40</v>
      </c>
      <c r="B8" s="137" t="s">
        <v>41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>
        <v>1</v>
      </c>
      <c r="O8" s="137"/>
      <c r="P8" s="137"/>
      <c r="Q8" s="137"/>
      <c r="R8" s="137"/>
      <c r="S8" s="137"/>
      <c r="T8" s="137"/>
      <c r="U8" s="137"/>
      <c r="V8" s="137"/>
      <c r="W8" s="138">
        <v>162.04</v>
      </c>
      <c r="X8" s="139">
        <f t="shared" ref="X8:X13" si="0">W8+(SUM(C8:R8)*5)+S8+T8+U8+V8</f>
        <v>167.04</v>
      </c>
      <c r="Y8" s="137"/>
      <c r="Z8" s="137"/>
      <c r="AA8" s="137"/>
      <c r="AB8" s="137"/>
      <c r="AC8" s="137"/>
      <c r="AD8" s="137"/>
      <c r="AE8" s="137"/>
      <c r="AF8" s="137"/>
      <c r="AG8" s="137"/>
      <c r="AH8" s="137">
        <v>1</v>
      </c>
      <c r="AI8" s="137">
        <v>1</v>
      </c>
      <c r="AJ8" s="137"/>
      <c r="AK8" s="137"/>
      <c r="AL8" s="137"/>
      <c r="AM8" s="137"/>
      <c r="AN8" s="137"/>
      <c r="AO8" s="137"/>
      <c r="AP8" s="137"/>
      <c r="AQ8" s="137"/>
      <c r="AR8" s="137"/>
      <c r="AS8" s="138">
        <v>152.02000000000001</v>
      </c>
      <c r="AT8" s="139">
        <f t="shared" ref="AT8:AT13" si="1">AS8+(SUM(Y8:AN8)*5)+AO8+AP8+AQ8+AR8</f>
        <v>162.02000000000001</v>
      </c>
      <c r="AU8" s="138">
        <f t="shared" ref="AU8:AU13" si="2">SUM(AT8,X8)</f>
        <v>329.06</v>
      </c>
      <c r="AV8" s="140">
        <v>1</v>
      </c>
    </row>
    <row r="9" spans="1:48">
      <c r="A9" s="137" t="s">
        <v>42</v>
      </c>
      <c r="B9" s="141" t="s">
        <v>43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8">
        <v>170.34</v>
      </c>
      <c r="X9" s="139">
        <f t="shared" si="0"/>
        <v>170.34</v>
      </c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8">
        <v>160.97999999999999</v>
      </c>
      <c r="AT9" s="139">
        <f t="shared" si="1"/>
        <v>160.97999999999999</v>
      </c>
      <c r="AU9" s="138">
        <f t="shared" si="2"/>
        <v>331.32</v>
      </c>
      <c r="AV9" s="140">
        <v>2</v>
      </c>
    </row>
    <row r="10" spans="1:48">
      <c r="A10" s="142" t="s">
        <v>38</v>
      </c>
      <c r="B10" s="137" t="s">
        <v>39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8">
        <v>206.11</v>
      </c>
      <c r="X10" s="139">
        <f t="shared" si="0"/>
        <v>206.11</v>
      </c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8">
        <v>186.89</v>
      </c>
      <c r="AT10" s="139">
        <f t="shared" si="1"/>
        <v>186.89</v>
      </c>
      <c r="AU10" s="138">
        <f t="shared" si="2"/>
        <v>393</v>
      </c>
      <c r="AV10" s="140">
        <v>3</v>
      </c>
    </row>
    <row r="11" spans="1:48">
      <c r="A11" s="45" t="s">
        <v>36</v>
      </c>
      <c r="B11" s="45" t="s">
        <v>37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>
        <v>5</v>
      </c>
      <c r="T11" s="45"/>
      <c r="U11" s="45"/>
      <c r="V11" s="45"/>
      <c r="W11" s="46">
        <v>220.55</v>
      </c>
      <c r="X11" s="130">
        <f t="shared" si="0"/>
        <v>225.55</v>
      </c>
      <c r="Y11" s="134"/>
      <c r="Z11" s="134"/>
      <c r="AA11" s="134"/>
      <c r="AB11" s="134"/>
      <c r="AC11" s="134"/>
      <c r="AD11" s="134"/>
      <c r="AE11" s="134"/>
      <c r="AF11" s="134">
        <v>1</v>
      </c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5">
        <v>164.51</v>
      </c>
      <c r="AT11" s="136">
        <f t="shared" si="1"/>
        <v>169.51</v>
      </c>
      <c r="AU11" s="135">
        <f t="shared" si="2"/>
        <v>395.06</v>
      </c>
      <c r="AV11" s="62"/>
    </row>
    <row r="12" spans="1:48">
      <c r="A12" s="45" t="s">
        <v>33</v>
      </c>
      <c r="B12" s="45" t="s">
        <v>31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6">
        <v>222.3</v>
      </c>
      <c r="X12" s="130">
        <f t="shared" si="0"/>
        <v>222.3</v>
      </c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>
        <v>1</v>
      </c>
      <c r="AK12" s="134"/>
      <c r="AL12" s="134"/>
      <c r="AM12" s="134"/>
      <c r="AN12" s="134"/>
      <c r="AO12" s="134"/>
      <c r="AP12" s="134"/>
      <c r="AQ12" s="134"/>
      <c r="AR12" s="134"/>
      <c r="AS12" s="135">
        <v>195.69</v>
      </c>
      <c r="AT12" s="136">
        <f t="shared" si="1"/>
        <v>200.69</v>
      </c>
      <c r="AU12" s="135">
        <f t="shared" si="2"/>
        <v>422.99</v>
      </c>
      <c r="AV12" s="62"/>
    </row>
    <row r="13" spans="1:48">
      <c r="A13" s="45" t="s">
        <v>34</v>
      </c>
      <c r="B13" s="45" t="s">
        <v>35</v>
      </c>
      <c r="C13" s="45"/>
      <c r="D13" s="45"/>
      <c r="E13" s="45"/>
      <c r="F13" s="45"/>
      <c r="G13" s="45"/>
      <c r="H13" s="45"/>
      <c r="I13" s="45">
        <v>1</v>
      </c>
      <c r="J13" s="45">
        <v>1</v>
      </c>
      <c r="K13" s="45"/>
      <c r="L13" s="45"/>
      <c r="M13" s="45"/>
      <c r="N13" s="45"/>
      <c r="O13" s="45"/>
      <c r="P13" s="45"/>
      <c r="Q13" s="45"/>
      <c r="R13" s="45"/>
      <c r="S13" s="45">
        <v>20</v>
      </c>
      <c r="T13" s="45"/>
      <c r="U13" s="45"/>
      <c r="V13" s="45"/>
      <c r="W13" s="46">
        <v>255.22</v>
      </c>
      <c r="X13" s="130">
        <f t="shared" si="0"/>
        <v>285.22000000000003</v>
      </c>
      <c r="Y13" s="134"/>
      <c r="Z13" s="134">
        <v>1</v>
      </c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5">
        <v>213.18</v>
      </c>
      <c r="AT13" s="136">
        <f t="shared" si="1"/>
        <v>218.18</v>
      </c>
      <c r="AU13" s="135">
        <f t="shared" si="2"/>
        <v>503.40000000000003</v>
      </c>
      <c r="AV13" s="62"/>
    </row>
  </sheetData>
  <mergeCells count="10">
    <mergeCell ref="C6:R6"/>
    <mergeCell ref="S6:V6"/>
    <mergeCell ref="Y6:AN6"/>
    <mergeCell ref="AO6:AR6"/>
    <mergeCell ref="C1:X1"/>
    <mergeCell ref="Y1:AT1"/>
    <mergeCell ref="C5:R5"/>
    <mergeCell ref="S5:V5"/>
    <mergeCell ref="Y5:AN5"/>
    <mergeCell ref="AO5:AR5"/>
  </mergeCells>
  <pageMargins left="0.74803149606299213" right="0.74803149606299213" top="0.98425196850393704" bottom="0.98425196850393704" header="0.51181102362204722" footer="0.51181102362204722"/>
  <pageSetup paperSize="287" orientation="landscape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12"/>
  <sheetViews>
    <sheetView zoomScale="120" zoomScaleNormal="120" workbookViewId="0">
      <pane xSplit="1" topLeftCell="B1" activePane="topRight" state="frozen"/>
      <selection pane="topRight" activeCell="A13" sqref="A13:XFD16"/>
    </sheetView>
  </sheetViews>
  <sheetFormatPr defaultRowHeight="13.2"/>
  <cols>
    <col min="1" max="1" width="16.44140625" customWidth="1"/>
    <col min="2" max="2" width="22.6640625" customWidth="1"/>
    <col min="3" max="11" width="1.88671875" bestFit="1" customWidth="1"/>
    <col min="12" max="12" width="2.6640625" bestFit="1" customWidth="1"/>
    <col min="13" max="15" width="2.6640625" customWidth="1"/>
    <col min="16" max="18" width="2.6640625" bestFit="1" customWidth="1"/>
    <col min="19" max="22" width="5.6640625" customWidth="1"/>
    <col min="23" max="23" width="5.6640625" style="32" customWidth="1"/>
    <col min="24" max="24" width="5.6640625" style="36" customWidth="1"/>
    <col min="25" max="25" width="5.6640625" style="13" customWidth="1"/>
  </cols>
  <sheetData>
    <row r="1" spans="1:25">
      <c r="A1" s="14" t="s">
        <v>44</v>
      </c>
      <c r="B1" s="74"/>
      <c r="C1" s="148" t="s">
        <v>175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9"/>
      <c r="Y1" s="16"/>
    </row>
    <row r="2" spans="1:25">
      <c r="A2" s="17" t="s">
        <v>31</v>
      </c>
      <c r="B2" s="7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9"/>
      <c r="X2" s="33"/>
      <c r="Y2" s="18"/>
    </row>
    <row r="3" spans="1: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9"/>
      <c r="X3" s="33"/>
      <c r="Y3" s="18"/>
    </row>
    <row r="4" spans="1: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"/>
      <c r="W4" s="30"/>
      <c r="X4" s="33"/>
      <c r="Y4" s="18"/>
    </row>
    <row r="5" spans="1:25">
      <c r="A5" s="6"/>
      <c r="B5" s="6"/>
      <c r="C5" s="145" t="s">
        <v>166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4" t="s">
        <v>169</v>
      </c>
      <c r="T5" s="145"/>
      <c r="U5" s="145"/>
      <c r="V5" s="146"/>
      <c r="W5" s="30"/>
      <c r="X5" s="33" t="s">
        <v>179</v>
      </c>
      <c r="Y5" s="18"/>
    </row>
    <row r="6" spans="1:25">
      <c r="A6" s="6"/>
      <c r="B6" s="6"/>
      <c r="C6" s="145" t="s">
        <v>167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4" t="s">
        <v>170</v>
      </c>
      <c r="T6" s="145"/>
      <c r="U6" s="145"/>
      <c r="V6" s="146"/>
      <c r="W6" s="28" t="s">
        <v>172</v>
      </c>
      <c r="X6" s="33" t="s">
        <v>173</v>
      </c>
      <c r="Y6" s="18"/>
    </row>
    <row r="7" spans="1:25">
      <c r="A7" s="7" t="s">
        <v>165</v>
      </c>
      <c r="B7" s="7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102">
        <v>6</v>
      </c>
      <c r="T7" s="103">
        <v>9</v>
      </c>
      <c r="U7" s="103">
        <v>14</v>
      </c>
      <c r="V7" s="8" t="s">
        <v>171</v>
      </c>
      <c r="W7" s="31" t="s">
        <v>174</v>
      </c>
      <c r="X7" s="34" t="s">
        <v>174</v>
      </c>
      <c r="Y7" s="24" t="s">
        <v>178</v>
      </c>
    </row>
    <row r="8" spans="1:25">
      <c r="A8" s="45" t="s">
        <v>48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6">
        <v>222.62</v>
      </c>
      <c r="X8" s="72">
        <f t="shared" ref="X8:X12" si="0">W8+(SUM(C8:R8)*5)+S8+T8+U8+V8</f>
        <v>222.62</v>
      </c>
      <c r="Y8" s="62">
        <v>1</v>
      </c>
    </row>
    <row r="9" spans="1:25">
      <c r="A9" s="45" t="s">
        <v>51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>
        <v>226.46</v>
      </c>
      <c r="X9" s="72">
        <f t="shared" si="0"/>
        <v>226.46</v>
      </c>
      <c r="Y9" s="62">
        <v>2</v>
      </c>
    </row>
    <row r="10" spans="1:25">
      <c r="A10" s="45" t="s">
        <v>45</v>
      </c>
      <c r="B10" s="45" t="s">
        <v>46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>
        <v>1</v>
      </c>
      <c r="N10" s="45"/>
      <c r="O10" s="45"/>
      <c r="P10" s="45"/>
      <c r="Q10" s="45"/>
      <c r="R10" s="45"/>
      <c r="S10" s="45"/>
      <c r="T10" s="45"/>
      <c r="U10" s="45"/>
      <c r="V10" s="45"/>
      <c r="W10" s="46">
        <v>241.45</v>
      </c>
      <c r="X10" s="72">
        <f t="shared" si="0"/>
        <v>246.45</v>
      </c>
      <c r="Y10" s="62">
        <v>3</v>
      </c>
    </row>
    <row r="11" spans="1:25">
      <c r="A11" s="45" t="s">
        <v>47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6">
        <v>257.58999999999997</v>
      </c>
      <c r="X11" s="72">
        <f t="shared" si="0"/>
        <v>257.58999999999997</v>
      </c>
      <c r="Y11" s="62">
        <v>4</v>
      </c>
    </row>
    <row r="12" spans="1:25">
      <c r="A12" s="45" t="s">
        <v>49</v>
      </c>
      <c r="B12" s="45" t="s">
        <v>50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>
        <v>20</v>
      </c>
      <c r="V12" s="45"/>
      <c r="W12" s="46">
        <v>353.19</v>
      </c>
      <c r="X12" s="72">
        <f t="shared" si="0"/>
        <v>373.19</v>
      </c>
      <c r="Y12" s="62">
        <v>5</v>
      </c>
    </row>
  </sheetData>
  <mergeCells count="5">
    <mergeCell ref="C6:R6"/>
    <mergeCell ref="S6:V6"/>
    <mergeCell ref="C1:X1"/>
    <mergeCell ref="C5:R5"/>
    <mergeCell ref="S5:V5"/>
  </mergeCells>
  <pageMargins left="0.75" right="0.75" top="1" bottom="1" header="0.5" footer="0.5"/>
  <pageSetup paperSize="9" scale="78" orientation="landscape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8</vt:i4>
      </vt:variant>
    </vt:vector>
  </HeadingPairs>
  <TitlesOfParts>
    <vt:vector size="18" baseType="lpstr">
      <vt:lpstr>Uitleg</vt:lpstr>
      <vt:lpstr>Twee pa</vt:lpstr>
      <vt:lpstr>Enk pa </vt:lpstr>
      <vt:lpstr>Enk po </vt:lpstr>
      <vt:lpstr>Twee po</vt:lpstr>
      <vt:lpstr>Langspan po</vt:lpstr>
      <vt:lpstr>Vier po</vt:lpstr>
      <vt:lpstr>vier pa</vt:lpstr>
      <vt:lpstr>Jeugd</vt:lpstr>
      <vt:lpstr>Finale</vt:lpstr>
      <vt:lpstr>'Enk pa '!Afdrukbereik</vt:lpstr>
      <vt:lpstr>'Enk po '!Afdrukbereik</vt:lpstr>
      <vt:lpstr>Jeugd!Afdrukbereik</vt:lpstr>
      <vt:lpstr>'Langspan po'!Afdrukbereik</vt:lpstr>
      <vt:lpstr>'Twee pa'!Afdrukbereik</vt:lpstr>
      <vt:lpstr>'Twee po'!Afdrukbereik</vt:lpstr>
      <vt:lpstr>'vier pa'!Afdrukbereik</vt:lpstr>
      <vt:lpstr>'Vier po'!Afdrukbereik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 v/d Horst</dc:creator>
  <cp:lastModifiedBy>Gerrie</cp:lastModifiedBy>
  <cp:lastPrinted>2012-10-06T16:12:26Z</cp:lastPrinted>
  <dcterms:created xsi:type="dcterms:W3CDTF">2009-01-09T13:04:04Z</dcterms:created>
  <dcterms:modified xsi:type="dcterms:W3CDTF">2012-10-07T08:02:40Z</dcterms:modified>
</cp:coreProperties>
</file>