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startlijsten\EGM-IMC 2024-2025\"/>
    </mc:Choice>
  </mc:AlternateContent>
  <xr:revisionPtr revIDLastSave="0" documentId="8_{1A989A4B-7FE1-472D-8208-93AE267492A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definedNames>
    <definedName name="_xlnm.Print_Area" localSheetId="0">Blad1!$A$1:$G$94</definedName>
    <definedName name="_xlnm.Print_Titles" localSheetId="0">Blad1!$1:$4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0" i="1" l="1"/>
  <c r="F45" i="1"/>
  <c r="F44" i="1"/>
  <c r="F43" i="1"/>
  <c r="F24" i="1"/>
  <c r="H90" i="1" l="1"/>
  <c r="F7" i="1" l="1"/>
  <c r="F8" i="1" l="1"/>
  <c r="F9" i="1" l="1"/>
  <c r="F10" i="1" s="1"/>
  <c r="F11" i="1" l="1"/>
  <c r="F12" i="1" s="1"/>
  <c r="G7" i="1" s="1"/>
  <c r="G8" i="1" s="1"/>
  <c r="G9" i="1" s="1"/>
  <c r="G10" i="1" s="1"/>
  <c r="G11" i="1" s="1"/>
  <c r="G12" i="1" s="1"/>
  <c r="F13" i="1" s="1"/>
  <c r="F14" i="1" l="1"/>
  <c r="F15" i="1" l="1"/>
  <c r="F16" i="1" l="1"/>
  <c r="F17" i="1" s="1"/>
  <c r="F18" i="1" s="1"/>
  <c r="F19" i="1" s="1"/>
  <c r="G14" i="1" s="1"/>
  <c r="G15" i="1" s="1"/>
  <c r="G16" i="1" l="1"/>
  <c r="G17" i="1" s="1"/>
  <c r="G18" i="1" s="1"/>
  <c r="G19" i="1" s="1"/>
  <c r="F20" i="1" l="1"/>
  <c r="F21" i="1" s="1"/>
  <c r="F22" i="1" s="1"/>
  <c r="F23" i="1" l="1"/>
  <c r="F25" i="1" l="1"/>
  <c r="F26" i="1" s="1"/>
  <c r="G21" i="1" s="1"/>
  <c r="G22" i="1" s="1"/>
  <c r="G23" i="1" s="1"/>
  <c r="G24" i="1" s="1"/>
  <c r="G25" i="1" s="1"/>
  <c r="G26" i="1" s="1"/>
  <c r="F27" i="1" s="1"/>
  <c r="F28" i="1" s="1"/>
  <c r="F29" i="1" s="1"/>
  <c r="F30" i="1" s="1"/>
  <c r="F31" i="1" s="1"/>
  <c r="F32" i="1" s="1"/>
  <c r="F33" i="1" s="1"/>
  <c r="G28" i="1" s="1"/>
  <c r="G29" i="1" s="1"/>
  <c r="G30" i="1" s="1"/>
  <c r="G31" i="1" s="1"/>
  <c r="G32" i="1" l="1"/>
  <c r="G33" i="1" s="1"/>
  <c r="F34" i="1" s="1"/>
  <c r="F35" i="1" s="1"/>
  <c r="F37" i="1" l="1"/>
  <c r="F39" i="1" s="1"/>
  <c r="F41" i="1" s="1"/>
  <c r="G35" i="1" s="1"/>
  <c r="G37" i="1" l="1"/>
  <c r="G39" i="1" s="1"/>
  <c r="G41" i="1" s="1"/>
  <c r="F46" i="1" l="1"/>
  <c r="F47" i="1" s="1"/>
  <c r="F48" i="1" s="1"/>
  <c r="F49" i="1" s="1"/>
  <c r="F50" i="1" s="1"/>
  <c r="G44" i="1" s="1"/>
  <c r="G45" i="1" s="1"/>
  <c r="G46" i="1" s="1"/>
  <c r="G47" i="1" s="1"/>
  <c r="G48" i="1" s="1"/>
  <c r="G49" i="1" s="1"/>
  <c r="G50" i="1" l="1"/>
  <c r="F51" i="1" s="1"/>
  <c r="F52" i="1" s="1"/>
  <c r="F53" i="1" s="1"/>
  <c r="F54" i="1" s="1"/>
  <c r="F55" i="1" s="1"/>
  <c r="F56" i="1" s="1"/>
  <c r="F57" i="1" s="1"/>
  <c r="F58" i="1" s="1"/>
  <c r="G52" i="1" s="1"/>
  <c r="G53" i="1" l="1"/>
  <c r="G54" i="1" s="1"/>
  <c r="G55" i="1" l="1"/>
  <c r="G56" i="1" s="1"/>
  <c r="G57" i="1" s="1"/>
  <c r="G58" i="1" s="1"/>
  <c r="F60" i="1" s="1"/>
  <c r="F61" i="1" s="1"/>
  <c r="F62" i="1" s="1"/>
  <c r="F63" i="1" l="1"/>
  <c r="F64" i="1" s="1"/>
  <c r="F65" i="1" s="1"/>
  <c r="F66" i="1" s="1"/>
  <c r="F67" i="1" s="1"/>
  <c r="G61" i="1" l="1"/>
  <c r="G62" i="1" s="1"/>
  <c r="G63" i="1" s="1"/>
  <c r="G64" i="1" s="1"/>
  <c r="G65" i="1" s="1"/>
  <c r="G66" i="1" s="1"/>
  <c r="G67" i="1" s="1"/>
  <c r="F68" i="1" s="1"/>
  <c r="F69" i="1" s="1"/>
  <c r="F70" i="1" l="1"/>
  <c r="F71" i="1" s="1"/>
  <c r="F72" i="1" s="1"/>
  <c r="F73" i="1" l="1"/>
  <c r="F74" i="1" s="1"/>
  <c r="F75" i="1" s="1"/>
  <c r="G69" i="1" s="1"/>
  <c r="G70" i="1" s="1"/>
  <c r="G71" i="1" s="1"/>
  <c r="G72" i="1" s="1"/>
  <c r="G73" i="1" s="1"/>
  <c r="G74" i="1" s="1"/>
  <c r="G75" i="1" s="1"/>
  <c r="F77" i="1" l="1"/>
  <c r="F78" i="1" l="1"/>
  <c r="F79" i="1"/>
  <c r="F80" i="1" s="1"/>
  <c r="F82" i="1" l="1"/>
  <c r="F84" i="1" s="1"/>
  <c r="F86" i="1" s="1"/>
  <c r="F88" i="1" s="1"/>
  <c r="G78" i="1" s="1"/>
  <c r="G79" i="1" s="1"/>
  <c r="G80" i="1" s="1"/>
  <c r="G82" i="1" s="1"/>
  <c r="G84" i="1" s="1"/>
  <c r="G86" i="1" s="1"/>
  <c r="G88" i="1" s="1"/>
</calcChain>
</file>

<file path=xl/sharedStrings.xml><?xml version="1.0" encoding="utf-8"?>
<sst xmlns="http://schemas.openxmlformats.org/spreadsheetml/2006/main" count="318" uniqueCount="226">
  <si>
    <t>St.nr.</t>
  </si>
  <si>
    <t>Naam</t>
  </si>
  <si>
    <t>Ru-</t>
  </si>
  <si>
    <t>Plaats</t>
  </si>
  <si>
    <t>Paarden</t>
  </si>
  <si>
    <t>briek</t>
  </si>
  <si>
    <t>Pony's</t>
  </si>
  <si>
    <t>POE</t>
  </si>
  <si>
    <t>POD</t>
  </si>
  <si>
    <t>Nuenen</t>
  </si>
  <si>
    <t>Hapert</t>
  </si>
  <si>
    <t>Veghel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</si>
  <si>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</si>
  <si>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</si>
  <si>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</si>
  <si>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</si>
  <si>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</si>
  <si>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</si>
  <si>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</si>
  <si>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</si>
  <si>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</si>
  <si>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</si>
  <si>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</si>
  <si>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</si>
  <si>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</si>
  <si>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</si>
  <si>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</si>
  <si>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</si>
  <si>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Tielen ( B. )</t>
  </si>
  <si>
    <t>Kenny Kanora</t>
  </si>
  <si>
    <t>Eersel</t>
  </si>
  <si>
    <t>Wim van Rooij</t>
  </si>
  <si>
    <t>Bergeijk</t>
  </si>
  <si>
    <t>Appie de Greef</t>
  </si>
  <si>
    <t>Nispen</t>
  </si>
  <si>
    <t>Hans Hoens</t>
  </si>
  <si>
    <t>Borkel &amp; Schaft</t>
  </si>
  <si>
    <t>Karel Geentjens</t>
  </si>
  <si>
    <t>Vlimmeren ( B. )</t>
  </si>
  <si>
    <t>Honetta &amp; Kalypso</t>
  </si>
  <si>
    <t>444.</t>
  </si>
  <si>
    <t>1PA</t>
  </si>
  <si>
    <t>1PO</t>
  </si>
  <si>
    <t>Gilze</t>
  </si>
  <si>
    <t>2PO</t>
  </si>
  <si>
    <t>Inez Oeyen</t>
  </si>
  <si>
    <t>Peer ( B. )</t>
  </si>
  <si>
    <t>Prinsenbeek</t>
  </si>
  <si>
    <t>Dana Oeyen</t>
  </si>
  <si>
    <t>2PA</t>
  </si>
  <si>
    <t>233.</t>
  </si>
  <si>
    <t>Jan Heijnen</t>
  </si>
  <si>
    <t>Imka</t>
  </si>
  <si>
    <t>Bernd Wouters</t>
  </si>
  <si>
    <t>Berendrecht ( B. )</t>
  </si>
  <si>
    <t>Leandro &amp; Teuntje</t>
  </si>
  <si>
    <t>4PO</t>
  </si>
  <si>
    <t>Lommel ( B. )</t>
  </si>
  <si>
    <t>Menteam Willems</t>
  </si>
  <si>
    <t>Katrien &amp; Liesje</t>
  </si>
  <si>
    <t>4PA</t>
  </si>
  <si>
    <t>Pelt ( B. )</t>
  </si>
  <si>
    <t>Aanvang wedstrijd en parcours verkennen tot:</t>
  </si>
  <si>
    <t xml:space="preserve">Britt Luycks </t>
  </si>
  <si>
    <t xml:space="preserve">Pien &amp; Rosy </t>
  </si>
  <si>
    <t>Avino &amp; Lizz &amp;</t>
  </si>
  <si>
    <t xml:space="preserve">Phantom &amp; Phox </t>
  </si>
  <si>
    <t>Apollo  &amp; Jupiter &amp;</t>
  </si>
  <si>
    <t>Blade &amp; Janneke &amp;</t>
  </si>
  <si>
    <t>Bernie Damen</t>
  </si>
  <si>
    <t>Oosterhout</t>
  </si>
  <si>
    <t>Sky</t>
  </si>
  <si>
    <t>Jeffrie Scholten</t>
  </si>
  <si>
    <t>Rijen</t>
  </si>
  <si>
    <t>Qatar</t>
  </si>
  <si>
    <t>Retie ( B. )</t>
  </si>
  <si>
    <t>Brigitte Janssen</t>
  </si>
  <si>
    <t>Olliver</t>
  </si>
  <si>
    <t>Elvizz</t>
  </si>
  <si>
    <t>Jack Lamers</t>
  </si>
  <si>
    <t>Hamont ( B. )</t>
  </si>
  <si>
    <t>Suus</t>
  </si>
  <si>
    <t>Arno van de Brand</t>
  </si>
  <si>
    <t>Jerom</t>
  </si>
  <si>
    <t xml:space="preserve">Nico-T &amp; Nestor-Rose  </t>
  </si>
  <si>
    <t>Art &amp; Sam</t>
  </si>
  <si>
    <t>Isa</t>
  </si>
  <si>
    <t>Chantal van Dommelen</t>
  </si>
  <si>
    <t>Ravels ( B. )</t>
  </si>
  <si>
    <t>Stip</t>
  </si>
  <si>
    <t>Zundert</t>
  </si>
  <si>
    <t>Tess Mertens</t>
  </si>
  <si>
    <t>Anske &amp; Jay</t>
  </si>
  <si>
    <t>101.</t>
  </si>
  <si>
    <t>Jacco de Konig</t>
  </si>
  <si>
    <t xml:space="preserve">Rijsbergen </t>
  </si>
  <si>
    <t>Gastel</t>
  </si>
  <si>
    <t xml:space="preserve">Mark v.d. Wildenberg </t>
  </si>
  <si>
    <t>Mailo</t>
  </si>
  <si>
    <t>Theo Raaijmakers</t>
  </si>
  <si>
    <t>Berlicum</t>
  </si>
  <si>
    <t>Dex &amp; Duco</t>
  </si>
  <si>
    <t>Liempde</t>
  </si>
  <si>
    <t>Jonas Corten</t>
  </si>
  <si>
    <t>Bekkevoort ( B. )</t>
  </si>
  <si>
    <t>Black Devil &amp; Brento</t>
  </si>
  <si>
    <t>DayDreamer &amp; Hero</t>
  </si>
  <si>
    <t>09.30</t>
  </si>
  <si>
    <t>Slepen &amp; Parcours verkennen +/- 25 min. .</t>
  </si>
  <si>
    <t>323.</t>
  </si>
  <si>
    <t>Cor Jochems</t>
  </si>
  <si>
    <t>Salsido &amp; Sandro</t>
  </si>
  <si>
    <t>Inova</t>
  </si>
  <si>
    <t>Valkensward</t>
  </si>
  <si>
    <t>Hans Verhoeven</t>
  </si>
  <si>
    <t>177.</t>
  </si>
  <si>
    <t>Piet van de Brand</t>
  </si>
  <si>
    <t>Romy</t>
  </si>
  <si>
    <t>Niels &amp;Obama</t>
  </si>
  <si>
    <t>Ben &amp; Frits&amp;</t>
  </si>
  <si>
    <t>Zutendaal ( B. )</t>
  </si>
  <si>
    <t>Nick Weytjens</t>
  </si>
  <si>
    <t>Mavino</t>
  </si>
  <si>
    <t>Tilburg</t>
  </si>
  <si>
    <t>Pursy</t>
  </si>
  <si>
    <t>Chantal v. der Wijst</t>
  </si>
  <si>
    <t>Matcho</t>
  </si>
  <si>
    <t>Venray</t>
  </si>
  <si>
    <t>Marc Hanssen</t>
  </si>
  <si>
    <t>Harrie Verstappen</t>
  </si>
  <si>
    <t>Mickey</t>
  </si>
  <si>
    <t>Frans Coolen</t>
  </si>
  <si>
    <t>123.</t>
  </si>
  <si>
    <t>Demi Timmers</t>
  </si>
  <si>
    <t>Geldrop</t>
  </si>
  <si>
    <t>Joë</t>
  </si>
  <si>
    <t>Almirante Ochtenta Y Neuve</t>
  </si>
  <si>
    <t>Gracejelaine den Ridder</t>
  </si>
  <si>
    <t>Charissa den Ridder</t>
  </si>
  <si>
    <t>Orchid's Sydney</t>
  </si>
  <si>
    <t>Marcel Marijnissen</t>
  </si>
  <si>
    <t>Laros &amp; Suzan</t>
  </si>
  <si>
    <t xml:space="preserve">Parcours verkennen +/- 20 min.  </t>
  </si>
  <si>
    <t>Indiaan &amp; Pedro</t>
  </si>
  <si>
    <t>Harrie van Hoof</t>
  </si>
  <si>
    <t>Ken &amp; Otto</t>
  </si>
  <si>
    <t>Apollo &amp; Juul</t>
  </si>
  <si>
    <t>Slepen &amp; Parcours verkennen +/- 20 min. .</t>
  </si>
  <si>
    <t>Frank Vissers</t>
  </si>
  <si>
    <t>Rucphen</t>
  </si>
  <si>
    <t>Paledo</t>
  </si>
  <si>
    <t xml:space="preserve">Joop </t>
  </si>
  <si>
    <t>Ashkan &amp; Babbak &amp;</t>
  </si>
  <si>
    <t>Yaris &amp; Yunis</t>
  </si>
  <si>
    <t>Jordy Reuvers</t>
  </si>
  <si>
    <t>Zevenbergen</t>
  </si>
  <si>
    <t>Boyke</t>
  </si>
  <si>
    <t>555.</t>
  </si>
  <si>
    <t>Carl Goossens </t>
  </si>
  <si>
    <t>Jack</t>
  </si>
  <si>
    <t>Ingeborg Boers</t>
  </si>
  <si>
    <t>Schijf</t>
  </si>
  <si>
    <t>Rodi</t>
  </si>
  <si>
    <t>211.</t>
  </si>
  <si>
    <t>Dirk Vanhees</t>
  </si>
  <si>
    <t>Wellen ( B. )</t>
  </si>
  <si>
    <t>Melbourne</t>
  </si>
  <si>
    <t>Eric Eijpelaer</t>
  </si>
  <si>
    <t xml:space="preserve">Strana </t>
  </si>
  <si>
    <t>Amy Michielsen</t>
  </si>
  <si>
    <t>Flair </t>
  </si>
  <si>
    <t>322.</t>
  </si>
  <si>
    <t>Guido Geutjens</t>
  </si>
  <si>
    <t>Extreem &amp; Ibaro</t>
  </si>
  <si>
    <t>456.</t>
  </si>
  <si>
    <t>Gerry Beijens</t>
  </si>
  <si>
    <t>Laakdal ( B. )</t>
  </si>
  <si>
    <t>Clairiëre &amp; Eololine &amp;</t>
  </si>
  <si>
    <t>Joly Coeur &amp; Lucky</t>
  </si>
  <si>
    <t>Bruno Taverniers</t>
  </si>
  <si>
    <t>Zandvliet ( B. )</t>
  </si>
  <si>
    <t>Fellow &amp; Michigan</t>
  </si>
  <si>
    <t>Ammarone &amp; Guiness</t>
  </si>
  <si>
    <t>Sophie Coolen</t>
  </si>
  <si>
    <t>Hamito</t>
  </si>
  <si>
    <t>Hans van de Broek</t>
  </si>
  <si>
    <t>Magic</t>
  </si>
  <si>
    <t>Marcel Hoevenaars</t>
  </si>
  <si>
    <t>Maasmechelen ( B. )</t>
  </si>
  <si>
    <t>Joly's No Limit &amp; Joly's Oneal</t>
  </si>
  <si>
    <t>Saskia Koppenol</t>
  </si>
  <si>
    <t>Midnight miracle</t>
  </si>
  <si>
    <t>Jur Baijens</t>
  </si>
  <si>
    <t>Johan Beliën</t>
  </si>
  <si>
    <t>Hamont  ( B. )</t>
  </si>
  <si>
    <t>Annie &amp; Dirk &amp;</t>
  </si>
  <si>
    <t>Mick &amp; Teun</t>
  </si>
  <si>
    <t>Duizel</t>
  </si>
  <si>
    <t xml:space="preserve">Rambo </t>
  </si>
  <si>
    <t>JO PA</t>
  </si>
  <si>
    <t>Cléo van Dorp</t>
  </si>
  <si>
    <t>Oirschot</t>
  </si>
  <si>
    <t>Prince</t>
  </si>
  <si>
    <t>Dessl ( B. )</t>
  </si>
  <si>
    <t>666.</t>
  </si>
  <si>
    <t>Ief Peeters</t>
  </si>
  <si>
    <t>Tessenderlo ( B. )</t>
  </si>
  <si>
    <t>Jaimy &amp; Joey</t>
  </si>
  <si>
    <t>Louis van Haren</t>
  </si>
  <si>
    <t>Vierlingsbeek</t>
  </si>
  <si>
    <t>Otje</t>
  </si>
  <si>
    <t>Evi &amp; Kaya</t>
  </si>
  <si>
    <t>Frans Marijnissen</t>
  </si>
  <si>
    <t>144.</t>
  </si>
  <si>
    <t>345.</t>
  </si>
  <si>
    <t>Twix en Obama.</t>
  </si>
  <si>
    <t>Johan van Meer</t>
  </si>
  <si>
    <t>Wernhout ( B. )</t>
  </si>
  <si>
    <t>Linsay &amp; Mustang</t>
  </si>
  <si>
    <t>Katrien</t>
  </si>
  <si>
    <t>Giel van der Linden</t>
  </si>
  <si>
    <t>Mierlo</t>
  </si>
  <si>
    <t>George &amp; Prince</t>
  </si>
  <si>
    <r>
      <rPr>
        <b/>
        <sz val="14"/>
        <color rgb="FF002060"/>
        <rFont val="Calibri"/>
        <family val="2"/>
        <scheme val="minor"/>
      </rPr>
      <t>Startlijst:</t>
    </r>
    <r>
      <rPr>
        <b/>
        <sz val="14"/>
        <rFont val="Calibri"/>
        <family val="2"/>
        <scheme val="minor"/>
      </rPr>
      <t xml:space="preserve">    </t>
    </r>
    <r>
      <rPr>
        <b/>
        <sz val="14"/>
        <color rgb="FF996633"/>
        <rFont val="Calibri"/>
        <family val="2"/>
        <scheme val="minor"/>
      </rPr>
      <t xml:space="preserve">E.G.M. - IndoorMinimarathonCompetitie 2024/2025.    </t>
    </r>
    <r>
      <rPr>
        <b/>
        <sz val="14"/>
        <color rgb="FF002060"/>
        <rFont val="Calibri"/>
        <family val="2"/>
        <scheme val="minor"/>
      </rPr>
      <t>Zondag 16 februari 2025.</t>
    </r>
  </si>
  <si>
    <r>
      <t xml:space="preserve">Prijsuitreiking 4 PA    aangespannen                                 </t>
    </r>
    <r>
      <rPr>
        <b/>
        <sz val="18"/>
        <color rgb="FF002060"/>
        <rFont val="Calibri"/>
        <family val="2"/>
        <scheme val="minor"/>
      </rPr>
      <t xml:space="preserve">                   ±</t>
    </r>
  </si>
  <si>
    <r>
      <t xml:space="preserve">Prijsuitreiking  1 PA - 2 PA  &amp;  1PO - 4 PO                                       </t>
    </r>
    <r>
      <rPr>
        <b/>
        <sz val="18"/>
        <color rgb="FF002060"/>
        <rFont val="Calibri"/>
        <family val="2"/>
        <scheme val="minor"/>
      </rPr>
      <t xml:space="preserve">       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</si>
</sst>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99663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name val="Aptos"/>
      <family val="2"/>
    </font>
    <font>
      <b/>
      <sz val="18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6" fillId="0" borderId="0"/>
    <xf numFmtId="0" fontId="4" fillId="0" borderId="0"/>
    <xf numFmtId="0" fontId="1" fillId="0" borderId="0"/>
    <xf numFmtId="0" fontId="4" fillId="0" borderId="0" applyNumberFormat="0" applyFont="0" applyFill="0" applyBorder="0" applyAlignment="0" applyProtection="0"/>
  </cellStyleXfs>
  <cellXfs count="2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vertical="center"/>
    </xf>
    <xf numFmtId="164" fontId="7" fillId="0" borderId="21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0" fontId="7" fillId="3" borderId="24" xfId="0" applyFont="1" applyFill="1" applyBorder="1" applyAlignment="1">
      <alignment horizontal="right" vertical="center"/>
    </xf>
    <xf numFmtId="0" fontId="7" fillId="2" borderId="29" xfId="0" applyFont="1" applyFill="1" applyBorder="1" applyAlignment="1">
      <alignment horizontal="right" vertical="center"/>
    </xf>
    <xf numFmtId="49" fontId="8" fillId="0" borderId="23" xfId="0" applyNumberFormat="1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164" fontId="7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7" fillId="3" borderId="13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8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12" fillId="0" borderId="40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164" fontId="12" fillId="0" borderId="30" xfId="0" applyNumberFormat="1" applyFont="1" applyBorder="1" applyAlignment="1">
      <alignment horizontal="center" vertical="center"/>
    </xf>
    <xf numFmtId="164" fontId="12" fillId="0" borderId="31" xfId="0" applyNumberFormat="1" applyFont="1" applyBorder="1" applyAlignment="1">
      <alignment horizontal="center" vertical="center"/>
    </xf>
    <xf numFmtId="164" fontId="12" fillId="0" borderId="39" xfId="0" applyNumberFormat="1" applyFont="1" applyBorder="1" applyAlignment="1">
      <alignment horizontal="center" vertical="center"/>
    </xf>
    <xf numFmtId="164" fontId="12" fillId="0" borderId="32" xfId="0" applyNumberFormat="1" applyFont="1" applyBorder="1" applyAlignment="1">
      <alignment horizontal="center" vertical="center"/>
    </xf>
    <xf numFmtId="164" fontId="12" fillId="0" borderId="38" xfId="0" applyNumberFormat="1" applyFont="1" applyBorder="1" applyAlignment="1">
      <alignment horizontal="center" vertical="center"/>
    </xf>
    <xf numFmtId="164" fontId="12" fillId="0" borderId="33" xfId="0" applyNumberFormat="1" applyFont="1" applyBorder="1" applyAlignment="1">
      <alignment horizontal="center" vertical="center"/>
    </xf>
    <xf numFmtId="0" fontId="16" fillId="3" borderId="42" xfId="0" applyFont="1" applyFill="1" applyBorder="1" applyAlignment="1">
      <alignment vertical="center"/>
    </xf>
    <xf numFmtId="49" fontId="12" fillId="2" borderId="23" xfId="0" applyNumberFormat="1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center" vertical="center"/>
    </xf>
    <xf numFmtId="164" fontId="13" fillId="0" borderId="35" xfId="0" applyNumberFormat="1" applyFont="1" applyBorder="1" applyAlignment="1">
      <alignment horizontal="center" vertical="center"/>
    </xf>
    <xf numFmtId="164" fontId="12" fillId="0" borderId="36" xfId="0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52" xfId="0" applyNumberFormat="1" applyFont="1" applyBorder="1" applyAlignment="1">
      <alignment horizontal="center" vertical="center"/>
    </xf>
    <xf numFmtId="164" fontId="12" fillId="0" borderId="53" xfId="0" applyNumberFormat="1" applyFont="1" applyBorder="1" applyAlignment="1">
      <alignment horizontal="center" vertical="center"/>
    </xf>
    <xf numFmtId="0" fontId="13" fillId="2" borderId="23" xfId="0" applyFont="1" applyFill="1" applyBorder="1" applyAlignment="1">
      <alignment horizontal="left" vertical="center"/>
    </xf>
    <xf numFmtId="49" fontId="12" fillId="4" borderId="23" xfId="0" applyNumberFormat="1" applyFont="1" applyFill="1" applyBorder="1" applyAlignment="1">
      <alignment horizontal="left" vertical="center"/>
    </xf>
    <xf numFmtId="0" fontId="12" fillId="4" borderId="23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left" vertical="center"/>
    </xf>
    <xf numFmtId="0" fontId="13" fillId="4" borderId="23" xfId="0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8" fillId="3" borderId="34" xfId="0" applyNumberFormat="1" applyFont="1" applyFill="1" applyBorder="1" applyAlignment="1">
      <alignment horizontal="center" vertical="center"/>
    </xf>
    <xf numFmtId="0" fontId="7" fillId="0" borderId="47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/>
    <xf numFmtId="0" fontId="7" fillId="2" borderId="9" xfId="0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7" fillId="2" borderId="10" xfId="0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7" fillId="2" borderId="20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2" borderId="10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0" borderId="54" xfId="0" applyFont="1" applyBorder="1" applyAlignment="1">
      <alignment horizontal="center" vertical="center"/>
    </xf>
    <xf numFmtId="0" fontId="7" fillId="0" borderId="5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7" fillId="0" borderId="10" xfId="0" applyFont="1" applyBorder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10" xfId="0" applyFont="1" applyBorder="1"/>
    <xf numFmtId="0" fontId="7" fillId="0" borderId="18" xfId="0" applyFont="1" applyBorder="1"/>
    <xf numFmtId="0" fontId="17" fillId="0" borderId="18" xfId="0" applyFont="1" applyBorder="1" applyAlignment="1">
      <alignment horizontal="left" vertical="center"/>
    </xf>
    <xf numFmtId="0" fontId="7" fillId="2" borderId="44" xfId="0" applyFont="1" applyFill="1" applyBorder="1" applyAlignment="1">
      <alignment horizontal="right" vertical="center"/>
    </xf>
    <xf numFmtId="0" fontId="17" fillId="0" borderId="41" xfId="0" applyFont="1" applyBorder="1" applyAlignment="1">
      <alignment horizontal="left" vertical="center"/>
    </xf>
    <xf numFmtId="164" fontId="7" fillId="2" borderId="35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19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41" xfId="0" applyFont="1" applyBorder="1" applyAlignment="1">
      <alignment vertical="center"/>
    </xf>
    <xf numFmtId="0" fontId="17" fillId="2" borderId="8" xfId="0" applyFont="1" applyFill="1" applyBorder="1" applyAlignment="1">
      <alignment horizontal="left" vertical="center"/>
    </xf>
    <xf numFmtId="0" fontId="7" fillId="0" borderId="43" xfId="0" applyFont="1" applyBorder="1" applyAlignment="1">
      <alignment horizontal="left" vertical="top"/>
    </xf>
    <xf numFmtId="0" fontId="17" fillId="0" borderId="10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9" fillId="2" borderId="29" xfId="0" applyFont="1" applyFill="1" applyBorder="1" applyAlignment="1">
      <alignment horizontal="right" vertical="center"/>
    </xf>
    <xf numFmtId="49" fontId="19" fillId="2" borderId="23" xfId="0" applyNumberFormat="1" applyFont="1" applyFill="1" applyBorder="1" applyAlignment="1">
      <alignment horizontal="left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right"/>
    </xf>
    <xf numFmtId="0" fontId="2" fillId="0" borderId="18" xfId="0" applyFont="1" applyBorder="1" applyAlignment="1">
      <alignment vertical="center"/>
    </xf>
    <xf numFmtId="0" fontId="7" fillId="2" borderId="10" xfId="0" applyFont="1" applyFill="1" applyBorder="1" applyAlignment="1">
      <alignment horizontal="right" vertical="top"/>
    </xf>
    <xf numFmtId="0" fontId="7" fillId="2" borderId="2" xfId="0" applyFont="1" applyFill="1" applyBorder="1" applyAlignment="1">
      <alignment horizontal="left" vertical="top"/>
    </xf>
    <xf numFmtId="0" fontId="7" fillId="0" borderId="7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right" vertical="top"/>
    </xf>
    <xf numFmtId="0" fontId="8" fillId="2" borderId="0" xfId="0" applyFont="1" applyFill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2" fillId="2" borderId="29" xfId="0" applyFont="1" applyFill="1" applyBorder="1"/>
    <xf numFmtId="0" fontId="17" fillId="0" borderId="47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right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/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18" fillId="2" borderId="20" xfId="0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top"/>
    </xf>
    <xf numFmtId="0" fontId="7" fillId="0" borderId="19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10" xfId="0" applyFont="1" applyBorder="1" applyAlignment="1">
      <alignment horizontal="right"/>
    </xf>
    <xf numFmtId="0" fontId="20" fillId="0" borderId="1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17" fillId="5" borderId="9" xfId="0" applyFont="1" applyFill="1" applyBorder="1" applyAlignment="1">
      <alignment horizontal="right" vertical="center"/>
    </xf>
    <xf numFmtId="0" fontId="17" fillId="5" borderId="46" xfId="0" applyFont="1" applyFill="1" applyBorder="1" applyAlignment="1">
      <alignment horizontal="left" vertical="center"/>
    </xf>
    <xf numFmtId="0" fontId="17" fillId="0" borderId="46" xfId="0" applyFont="1" applyBorder="1" applyAlignment="1">
      <alignment horizontal="center" vertical="center"/>
    </xf>
    <xf numFmtId="0" fontId="17" fillId="0" borderId="54" xfId="0" applyFont="1" applyBorder="1" applyAlignment="1">
      <alignment horizontal="left" vertical="center"/>
    </xf>
    <xf numFmtId="0" fontId="17" fillId="0" borderId="56" xfId="0" applyFont="1" applyBorder="1" applyAlignment="1">
      <alignment vertical="center"/>
    </xf>
    <xf numFmtId="0" fontId="7" fillId="2" borderId="21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7" fillId="0" borderId="19" xfId="0" applyFont="1" applyBorder="1"/>
    <xf numFmtId="0" fontId="7" fillId="2" borderId="2" xfId="0" applyFont="1" applyFill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49" xfId="0" applyFont="1" applyBorder="1"/>
    <xf numFmtId="0" fontId="7" fillId="0" borderId="50" xfId="0" applyFont="1" applyBorder="1"/>
    <xf numFmtId="0" fontId="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" fillId="0" borderId="48" xfId="0" applyFont="1" applyBorder="1" applyAlignment="1">
      <alignment horizontal="right"/>
    </xf>
    <xf numFmtId="0" fontId="17" fillId="0" borderId="49" xfId="0" applyFont="1" applyBorder="1"/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/>
    <xf numFmtId="0" fontId="22" fillId="0" borderId="10" xfId="0" applyFont="1" applyBorder="1"/>
    <xf numFmtId="0" fontId="7" fillId="2" borderId="47" xfId="0" applyFont="1" applyFill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7" fillId="0" borderId="47" xfId="0" applyFont="1" applyBorder="1"/>
    <xf numFmtId="0" fontId="7" fillId="0" borderId="47" xfId="0" applyFont="1" applyBorder="1" applyAlignment="1">
      <alignment horizontal="center"/>
    </xf>
    <xf numFmtId="0" fontId="7" fillId="0" borderId="45" xfId="0" applyFont="1" applyBorder="1"/>
    <xf numFmtId="0" fontId="7" fillId="0" borderId="0" xfId="0" applyFont="1" applyAlignment="1">
      <alignment horizontal="right" vertical="center"/>
    </xf>
    <xf numFmtId="164" fontId="12" fillId="2" borderId="31" xfId="0" applyNumberFormat="1" applyFont="1" applyFill="1" applyBorder="1" applyAlignment="1">
      <alignment horizontal="center" vertical="center"/>
    </xf>
    <xf numFmtId="164" fontId="8" fillId="2" borderId="30" xfId="0" applyNumberFormat="1" applyFont="1" applyFill="1" applyBorder="1" applyAlignment="1">
      <alignment horizontal="center" vertical="center"/>
    </xf>
    <xf numFmtId="0" fontId="17" fillId="0" borderId="21" xfId="0" applyFont="1" applyBorder="1"/>
    <xf numFmtId="0" fontId="17" fillId="0" borderId="7" xfId="0" applyFont="1" applyBorder="1"/>
    <xf numFmtId="0" fontId="17" fillId="0" borderId="54" xfId="0" applyFont="1" applyBorder="1"/>
    <xf numFmtId="0" fontId="17" fillId="0" borderId="46" xfId="0" applyFont="1" applyBorder="1"/>
    <xf numFmtId="0" fontId="17" fillId="0" borderId="17" xfId="0" applyFont="1" applyBorder="1"/>
    <xf numFmtId="164" fontId="12" fillId="3" borderId="37" xfId="0" applyNumberFormat="1" applyFont="1" applyFill="1" applyBorder="1" applyAlignment="1">
      <alignment horizontal="center" vertical="center"/>
    </xf>
    <xf numFmtId="164" fontId="12" fillId="3" borderId="38" xfId="0" applyNumberFormat="1" applyFont="1" applyFill="1" applyBorder="1" applyAlignment="1">
      <alignment horizontal="center" vertical="center"/>
    </xf>
    <xf numFmtId="164" fontId="12" fillId="3" borderId="34" xfId="0" applyNumberFormat="1" applyFont="1" applyFill="1" applyBorder="1" applyAlignment="1">
      <alignment horizontal="center" vertical="center"/>
    </xf>
    <xf numFmtId="164" fontId="12" fillId="3" borderId="51" xfId="0" applyNumberFormat="1" applyFont="1" applyFill="1" applyBorder="1" applyAlignment="1">
      <alignment horizontal="center" vertical="center"/>
    </xf>
    <xf numFmtId="164" fontId="12" fillId="3" borderId="33" xfId="0" applyNumberFormat="1" applyFont="1" applyFill="1" applyBorder="1" applyAlignment="1">
      <alignment horizontal="center" vertical="center"/>
    </xf>
    <xf numFmtId="164" fontId="12" fillId="3" borderId="31" xfId="0" applyNumberFormat="1" applyFont="1" applyFill="1" applyBorder="1" applyAlignment="1">
      <alignment horizontal="center" vertical="center"/>
    </xf>
    <xf numFmtId="164" fontId="12" fillId="3" borderId="55" xfId="0" applyNumberFormat="1" applyFont="1" applyFill="1" applyBorder="1" applyAlignment="1">
      <alignment horizontal="center" vertical="center"/>
    </xf>
    <xf numFmtId="164" fontId="8" fillId="3" borderId="57" xfId="0" applyNumberFormat="1" applyFont="1" applyFill="1" applyBorder="1" applyAlignment="1">
      <alignment horizontal="center" vertical="center"/>
    </xf>
    <xf numFmtId="164" fontId="12" fillId="3" borderId="58" xfId="0" applyNumberFormat="1" applyFont="1" applyFill="1" applyBorder="1" applyAlignment="1">
      <alignment horizontal="center" vertical="center"/>
    </xf>
    <xf numFmtId="164" fontId="12" fillId="3" borderId="30" xfId="0" applyNumberFormat="1" applyFont="1" applyFill="1" applyBorder="1" applyAlignment="1">
      <alignment horizontal="center" vertical="center"/>
    </xf>
    <xf numFmtId="164" fontId="12" fillId="0" borderId="59" xfId="0" applyNumberFormat="1" applyFont="1" applyBorder="1" applyAlignment="1">
      <alignment horizontal="center" vertical="center"/>
    </xf>
    <xf numFmtId="164" fontId="12" fillId="0" borderId="60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2" fillId="0" borderId="10" xfId="0" applyFont="1" applyBorder="1" applyAlignment="1">
      <alignment horizontal="right" vertical="center"/>
    </xf>
    <xf numFmtId="0" fontId="7" fillId="0" borderId="44" xfId="0" applyFont="1" applyBorder="1" applyAlignment="1">
      <alignment horizontal="right" vertical="center"/>
    </xf>
    <xf numFmtId="0" fontId="7" fillId="0" borderId="48" xfId="0" applyFont="1" applyBorder="1" applyAlignment="1">
      <alignment horizontal="right"/>
    </xf>
    <xf numFmtId="0" fontId="18" fillId="2" borderId="10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7" fillId="2" borderId="48" xfId="0" applyFont="1" applyFill="1" applyBorder="1" applyAlignment="1">
      <alignment horizontal="right" vertical="center"/>
    </xf>
    <xf numFmtId="0" fontId="17" fillId="0" borderId="49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164" fontId="12" fillId="0" borderId="61" xfId="0" applyNumberFormat="1" applyFont="1" applyBorder="1" applyAlignment="1">
      <alignment horizontal="center" vertical="center"/>
    </xf>
    <xf numFmtId="164" fontId="12" fillId="0" borderId="62" xfId="0" applyNumberFormat="1" applyFont="1" applyBorder="1" applyAlignment="1">
      <alignment horizontal="center" vertical="center"/>
    </xf>
    <xf numFmtId="164" fontId="12" fillId="0" borderId="63" xfId="0" applyNumberFormat="1" applyFont="1" applyBorder="1" applyAlignment="1">
      <alignment horizontal="center" vertical="center"/>
    </xf>
    <xf numFmtId="164" fontId="12" fillId="0" borderId="64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7" fillId="6" borderId="22" xfId="0" applyFont="1" applyFill="1" applyBorder="1" applyAlignment="1">
      <alignment horizontal="right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left" vertical="center"/>
    </xf>
    <xf numFmtId="49" fontId="14" fillId="6" borderId="23" xfId="0" applyNumberFormat="1" applyFont="1" applyFill="1" applyBorder="1" applyAlignment="1">
      <alignment horizontal="left" vertical="center"/>
    </xf>
    <xf numFmtId="0" fontId="2" fillId="6" borderId="29" xfId="0" applyFont="1" applyFill="1" applyBorder="1"/>
    <xf numFmtId="49" fontId="14" fillId="6" borderId="23" xfId="0" applyNumberFormat="1" applyFont="1" applyFill="1" applyBorder="1" applyAlignment="1">
      <alignment horizontal="left"/>
    </xf>
    <xf numFmtId="0" fontId="9" fillId="6" borderId="29" xfId="0" applyFont="1" applyFill="1" applyBorder="1" applyAlignment="1">
      <alignment horizontal="right" vertical="center"/>
    </xf>
  </cellXfs>
  <cellStyles count="5">
    <cellStyle name="Normal" xfId="4" xr:uid="{67266D0A-630D-4B25-9981-463DA5CA6C86}"/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colors>
    <mruColors>
      <color rgb="FFFFFF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2"/>
  <sheetViews>
    <sheetView tabSelected="1" zoomScale="85" zoomScaleNormal="85" workbookViewId="0">
      <pane xSplit="6" ySplit="4" topLeftCell="G6" activePane="bottomRight" state="frozen"/>
      <selection pane="topRight" activeCell="E1" sqref="E1"/>
      <selection pane="bottomLeft" activeCell="A5" sqref="A5"/>
      <selection pane="bottomRight" activeCell="K40" sqref="K40"/>
    </sheetView>
  </sheetViews>
  <sheetFormatPr defaultRowHeight="14.25" x14ac:dyDescent="0.2"/>
  <cols>
    <col min="1" max="1" width="6.42578125" style="4" customWidth="1"/>
    <col min="2" max="2" width="26.7109375" style="1" customWidth="1"/>
    <col min="3" max="3" width="6.85546875" style="1" customWidth="1"/>
    <col min="4" max="4" width="20.5703125" style="1" customWidth="1"/>
    <col min="5" max="5" width="28.7109375" style="1" customWidth="1"/>
    <col min="6" max="7" width="9.5703125" style="1" customWidth="1"/>
    <col min="8" max="8" width="4.28515625" style="1" customWidth="1"/>
    <col min="9" max="9" width="4.85546875" style="1" customWidth="1"/>
    <col min="10" max="10" width="6.5703125" style="1" customWidth="1"/>
    <col min="11" max="11" width="20.5703125" style="1" customWidth="1"/>
    <col min="12" max="12" width="7.7109375" style="1" customWidth="1"/>
    <col min="13" max="13" width="18.7109375" style="1" customWidth="1"/>
    <col min="14" max="14" width="23.5703125" style="1" customWidth="1"/>
    <col min="15" max="15" width="10.7109375" style="1" customWidth="1"/>
    <col min="16" max="16384" width="9.140625" style="1"/>
  </cols>
  <sheetData>
    <row r="1" spans="1:16" ht="6.75" customHeight="1" thickTop="1" x14ac:dyDescent="0.2">
      <c r="A1" s="222" t="s">
        <v>223</v>
      </c>
      <c r="B1" s="223"/>
      <c r="C1" s="223"/>
      <c r="D1" s="223"/>
      <c r="E1" s="223"/>
      <c r="F1" s="223"/>
      <c r="G1" s="224"/>
    </row>
    <row r="2" spans="1:16" ht="21.75" customHeight="1" thickBot="1" x14ac:dyDescent="0.25">
      <c r="A2" s="225"/>
      <c r="B2" s="226"/>
      <c r="C2" s="226"/>
      <c r="D2" s="226"/>
      <c r="E2" s="226"/>
      <c r="F2" s="226"/>
      <c r="G2" s="227"/>
    </row>
    <row r="3" spans="1:16" s="2" customFormat="1" ht="15.75" customHeight="1" thickTop="1" x14ac:dyDescent="0.25">
      <c r="A3" s="25" t="s">
        <v>0</v>
      </c>
      <c r="B3" s="26" t="s">
        <v>1</v>
      </c>
      <c r="C3" s="26" t="s">
        <v>2</v>
      </c>
      <c r="D3" s="26" t="s">
        <v>3</v>
      </c>
      <c r="E3" s="27" t="s">
        <v>4</v>
      </c>
      <c r="F3" s="28" t="s">
        <v>26</v>
      </c>
      <c r="G3" s="29" t="s">
        <v>27</v>
      </c>
      <c r="J3" s="1"/>
      <c r="K3" s="1"/>
      <c r="L3" s="1"/>
      <c r="M3" s="1"/>
      <c r="N3" s="1"/>
      <c r="O3" s="9"/>
    </row>
    <row r="4" spans="1:16" ht="16.5" thickBot="1" x14ac:dyDescent="0.25">
      <c r="A4" s="30"/>
      <c r="B4" s="31"/>
      <c r="C4" s="31" t="s">
        <v>5</v>
      </c>
      <c r="D4" s="31"/>
      <c r="E4" s="32" t="s">
        <v>6</v>
      </c>
      <c r="F4" s="33" t="s">
        <v>25</v>
      </c>
      <c r="G4" s="34" t="s">
        <v>25</v>
      </c>
      <c r="O4" s="9"/>
    </row>
    <row r="5" spans="1:16" ht="16.5" hidden="1" thickBot="1" x14ac:dyDescent="0.25">
      <c r="A5" s="10"/>
      <c r="B5" s="8"/>
      <c r="C5" s="8"/>
      <c r="D5" s="8"/>
      <c r="E5" s="8"/>
      <c r="F5" s="11"/>
      <c r="G5" s="12"/>
    </row>
    <row r="6" spans="1:16" ht="22.5" thickTop="1" thickBot="1" x14ac:dyDescent="0.25">
      <c r="A6" s="13"/>
      <c r="B6" s="42" t="s">
        <v>62</v>
      </c>
      <c r="C6" s="21"/>
      <c r="D6" s="21"/>
      <c r="E6" s="22"/>
      <c r="F6" s="56" t="s">
        <v>107</v>
      </c>
      <c r="G6" s="98"/>
      <c r="P6" s="9"/>
    </row>
    <row r="7" spans="1:16" ht="16.5" thickTop="1" x14ac:dyDescent="0.25">
      <c r="A7" s="210">
        <v>3869</v>
      </c>
      <c r="B7" s="169" t="s">
        <v>192</v>
      </c>
      <c r="C7" s="169" t="s">
        <v>199</v>
      </c>
      <c r="D7" s="169" t="s">
        <v>197</v>
      </c>
      <c r="E7" s="170" t="s">
        <v>198</v>
      </c>
      <c r="F7" s="201">
        <f>TIME(9,30,0)</f>
        <v>0.39583333333333331</v>
      </c>
      <c r="G7" s="197">
        <f>F12+TIME(0,4,0)</f>
        <v>0.41249999999999992</v>
      </c>
      <c r="H7" s="1">
        <v>1</v>
      </c>
      <c r="O7" s="9"/>
      <c r="P7" s="8"/>
    </row>
    <row r="8" spans="1:16" ht="15.75" x14ac:dyDescent="0.2">
      <c r="A8" s="62">
        <v>2065</v>
      </c>
      <c r="B8" s="59" t="s">
        <v>131</v>
      </c>
      <c r="C8" s="64" t="s">
        <v>41</v>
      </c>
      <c r="D8" s="60" t="s">
        <v>102</v>
      </c>
      <c r="E8" s="61" t="s">
        <v>130</v>
      </c>
      <c r="F8" s="36">
        <f>F7+TIME(0,4,0)</f>
        <v>0.39861111111111108</v>
      </c>
      <c r="G8" s="37">
        <f>G7+TIME(0,3,0)</f>
        <v>0.41458333333333325</v>
      </c>
      <c r="H8" s="1">
        <v>1</v>
      </c>
      <c r="O8" s="9"/>
      <c r="P8" s="8"/>
    </row>
    <row r="9" spans="1:16" ht="15.75" x14ac:dyDescent="0.2">
      <c r="A9" s="62">
        <v>5063</v>
      </c>
      <c r="B9" s="60" t="s">
        <v>45</v>
      </c>
      <c r="C9" s="64" t="s">
        <v>41</v>
      </c>
      <c r="D9" s="60" t="s">
        <v>46</v>
      </c>
      <c r="E9" s="61" t="s">
        <v>219</v>
      </c>
      <c r="F9" s="36">
        <f>F8+TIME(0,4,0)</f>
        <v>0.40138888888888885</v>
      </c>
      <c r="G9" s="37">
        <f>G8+TIME(0,3,0)</f>
        <v>0.41666666666666657</v>
      </c>
      <c r="H9" s="1">
        <v>1</v>
      </c>
      <c r="P9" s="9"/>
    </row>
    <row r="10" spans="1:16" ht="15.75" x14ac:dyDescent="0.2">
      <c r="A10" s="62">
        <v>859</v>
      </c>
      <c r="B10" s="59" t="s">
        <v>208</v>
      </c>
      <c r="C10" s="64" t="s">
        <v>42</v>
      </c>
      <c r="D10" s="60" t="s">
        <v>209</v>
      </c>
      <c r="E10" s="61" t="s">
        <v>210</v>
      </c>
      <c r="F10" s="36">
        <f>F9+TIME(0,4,0)</f>
        <v>0.40416666666666662</v>
      </c>
      <c r="G10" s="37">
        <f>G9+TIME(0,3,0)</f>
        <v>0.4187499999999999</v>
      </c>
      <c r="H10" s="1">
        <v>1</v>
      </c>
      <c r="P10" s="9"/>
    </row>
    <row r="11" spans="1:16" ht="15.75" x14ac:dyDescent="0.25">
      <c r="A11" s="62" t="s">
        <v>132</v>
      </c>
      <c r="B11" s="59" t="s">
        <v>133</v>
      </c>
      <c r="C11" s="64" t="s">
        <v>42</v>
      </c>
      <c r="D11" s="60" t="s">
        <v>134</v>
      </c>
      <c r="E11" s="61" t="s">
        <v>135</v>
      </c>
      <c r="F11" s="36">
        <f>F10+TIME(0,4,0)</f>
        <v>0.40694444444444439</v>
      </c>
      <c r="G11" s="37">
        <f>G10+TIME(0,3,0)</f>
        <v>0.42083333333333323</v>
      </c>
      <c r="H11" s="1">
        <v>1</v>
      </c>
      <c r="J11" s="172"/>
      <c r="K11" s="139"/>
      <c r="L11" s="161"/>
      <c r="M11" s="139"/>
      <c r="N11" s="139"/>
      <c r="P11" s="9"/>
    </row>
    <row r="12" spans="1:16" ht="16.5" thickBot="1" x14ac:dyDescent="0.25">
      <c r="A12" s="211">
        <v>3107</v>
      </c>
      <c r="B12" s="212" t="s">
        <v>220</v>
      </c>
      <c r="C12" s="213" t="s">
        <v>44</v>
      </c>
      <c r="D12" s="212" t="s">
        <v>221</v>
      </c>
      <c r="E12" s="214" t="s">
        <v>222</v>
      </c>
      <c r="F12" s="46">
        <f>F11+TIME(0,4,0)</f>
        <v>0.40972222222222215</v>
      </c>
      <c r="G12" s="35">
        <f>G11+TIME(0,3,0)</f>
        <v>0.42291666666666655</v>
      </c>
      <c r="H12" s="1">
        <v>1</v>
      </c>
      <c r="P12" s="9"/>
    </row>
    <row r="13" spans="1:16" ht="17.25" thickTop="1" thickBot="1" x14ac:dyDescent="0.25">
      <c r="A13" s="14"/>
      <c r="B13" s="15"/>
      <c r="C13" s="23"/>
      <c r="D13" s="16"/>
      <c r="E13" s="16"/>
      <c r="F13" s="194">
        <f>G12+TIME(0,6,0)</f>
        <v>0.4270833333333332</v>
      </c>
      <c r="G13" s="47"/>
      <c r="L13" s="171"/>
    </row>
    <row r="14" spans="1:16" ht="16.5" thickTop="1" x14ac:dyDescent="0.25">
      <c r="A14" s="173" t="s">
        <v>213</v>
      </c>
      <c r="B14" s="174" t="s">
        <v>200</v>
      </c>
      <c r="C14" s="175" t="s">
        <v>42</v>
      </c>
      <c r="D14" s="174" t="s">
        <v>201</v>
      </c>
      <c r="E14" s="176" t="s">
        <v>202</v>
      </c>
      <c r="F14" s="201">
        <f>SUM(F13)</f>
        <v>0.4270833333333332</v>
      </c>
      <c r="G14" s="197">
        <f>F19+TIME(0,4,0)</f>
        <v>0.44374999999999981</v>
      </c>
      <c r="H14" s="1">
        <v>1</v>
      </c>
      <c r="P14" s="9"/>
    </row>
    <row r="15" spans="1:16" ht="15.75" x14ac:dyDescent="0.2">
      <c r="A15" s="80">
        <v>1688</v>
      </c>
      <c r="B15" s="81" t="s">
        <v>185</v>
      </c>
      <c r="C15" s="70" t="s">
        <v>41</v>
      </c>
      <c r="D15" s="81" t="s">
        <v>11</v>
      </c>
      <c r="E15" s="95" t="s">
        <v>186</v>
      </c>
      <c r="F15" s="36">
        <f>F13+TIME(0,4,0)</f>
        <v>0.42986111111111097</v>
      </c>
      <c r="G15" s="37">
        <f>G14+TIME(0,3,0)</f>
        <v>0.44583333333333314</v>
      </c>
      <c r="H15" s="1">
        <v>1</v>
      </c>
      <c r="P15" s="9"/>
    </row>
    <row r="16" spans="1:16" ht="15.75" x14ac:dyDescent="0.25">
      <c r="A16" s="151" t="s">
        <v>157</v>
      </c>
      <c r="B16" s="152" t="s">
        <v>158</v>
      </c>
      <c r="C16" s="70" t="s">
        <v>41</v>
      </c>
      <c r="D16" s="152" t="s">
        <v>43</v>
      </c>
      <c r="E16" s="153" t="s">
        <v>159</v>
      </c>
      <c r="F16" s="36">
        <f>F15+TIME(0,4,0)</f>
        <v>0.43263888888888874</v>
      </c>
      <c r="G16" s="37">
        <f>G15+TIME(0,3,0)</f>
        <v>0.44791666666666646</v>
      </c>
      <c r="H16" s="1">
        <v>1</v>
      </c>
      <c r="J16" s="180"/>
      <c r="K16" s="9"/>
      <c r="L16" s="24"/>
      <c r="M16" s="9"/>
      <c r="N16" s="9"/>
      <c r="P16" s="9"/>
    </row>
    <row r="17" spans="1:16" ht="15.75" x14ac:dyDescent="0.25">
      <c r="A17" s="177">
        <v>3186</v>
      </c>
      <c r="B17" s="89" t="s">
        <v>187</v>
      </c>
      <c r="C17" s="90" t="s">
        <v>44</v>
      </c>
      <c r="D17" s="89" t="s">
        <v>188</v>
      </c>
      <c r="E17" s="95" t="s">
        <v>189</v>
      </c>
      <c r="F17" s="36">
        <f>F16+TIME(0,4,0)</f>
        <v>0.43541666666666651</v>
      </c>
      <c r="G17" s="37">
        <f>G16+TIME(0,3,0)</f>
        <v>0.44999999999999979</v>
      </c>
      <c r="H17" s="1">
        <v>1</v>
      </c>
      <c r="O17"/>
      <c r="P17" s="9"/>
    </row>
    <row r="18" spans="1:16" ht="15.75" x14ac:dyDescent="0.25">
      <c r="A18" s="73">
        <v>944</v>
      </c>
      <c r="B18" s="74" t="s">
        <v>99</v>
      </c>
      <c r="C18" s="75" t="s">
        <v>44</v>
      </c>
      <c r="D18" s="74" t="s">
        <v>100</v>
      </c>
      <c r="E18" s="76" t="s">
        <v>101</v>
      </c>
      <c r="F18" s="36">
        <f t="shared" ref="F18" si="0">F17+TIME(0,4,0)</f>
        <v>0.43819444444444428</v>
      </c>
      <c r="G18" s="37">
        <f t="shared" ref="G18" si="1">G17+TIME(0,3,0)</f>
        <v>0.45208333333333311</v>
      </c>
      <c r="H18" s="1">
        <v>1</v>
      </c>
      <c r="P18" s="9"/>
    </row>
    <row r="19" spans="1:16" ht="16.5" thickBot="1" x14ac:dyDescent="0.25">
      <c r="A19" s="96">
        <v>2045</v>
      </c>
      <c r="B19" s="178" t="s">
        <v>144</v>
      </c>
      <c r="C19" s="135" t="s">
        <v>49</v>
      </c>
      <c r="D19" s="57" t="s">
        <v>30</v>
      </c>
      <c r="E19" s="179" t="s">
        <v>145</v>
      </c>
      <c r="F19" s="36">
        <f>F18+TIME(0,4,0)</f>
        <v>0.44097222222222204</v>
      </c>
      <c r="G19" s="37">
        <f>G18+TIME(0,3,0)</f>
        <v>0.45416666666666644</v>
      </c>
      <c r="H19" s="1">
        <v>1</v>
      </c>
      <c r="P19" s="9"/>
    </row>
    <row r="20" spans="1:16" ht="17.25" thickTop="1" thickBot="1" x14ac:dyDescent="0.25">
      <c r="A20" s="234"/>
      <c r="B20" s="51" t="s">
        <v>142</v>
      </c>
      <c r="C20" s="52"/>
      <c r="D20" s="230"/>
      <c r="E20" s="230"/>
      <c r="F20" s="56">
        <f>G19+TIME(0,6,0)</f>
        <v>0.45833333333333309</v>
      </c>
      <c r="G20" s="17"/>
      <c r="P20" s="55"/>
    </row>
    <row r="21" spans="1:16" ht="16.5" thickTop="1" x14ac:dyDescent="0.2">
      <c r="A21" s="62">
        <v>5187</v>
      </c>
      <c r="B21" s="60" t="s">
        <v>87</v>
      </c>
      <c r="C21" s="64" t="s">
        <v>41</v>
      </c>
      <c r="D21" s="60" t="s">
        <v>88</v>
      </c>
      <c r="E21" s="61" t="s">
        <v>89</v>
      </c>
      <c r="F21" s="201">
        <f>F20+TIME(0,20,0)</f>
        <v>0.47222222222222199</v>
      </c>
      <c r="G21" s="197">
        <f>F26+TIME(0,4,0)</f>
        <v>0.4888888888888886</v>
      </c>
      <c r="H21" s="1">
        <v>1</v>
      </c>
      <c r="P21" s="55"/>
    </row>
    <row r="22" spans="1:16" ht="15.75" x14ac:dyDescent="0.2">
      <c r="A22" s="62">
        <v>5288</v>
      </c>
      <c r="B22" s="60" t="s">
        <v>91</v>
      </c>
      <c r="C22" s="64" t="s">
        <v>49</v>
      </c>
      <c r="D22" s="60" t="s">
        <v>57</v>
      </c>
      <c r="E22" s="61" t="s">
        <v>92</v>
      </c>
      <c r="F22" s="39">
        <f>F21+TIME(0,4,0)</f>
        <v>0.47499999999999976</v>
      </c>
      <c r="G22" s="35">
        <f>G21+TIME(0,3,0)</f>
        <v>0.49097222222222192</v>
      </c>
      <c r="H22" s="1">
        <v>1</v>
      </c>
      <c r="P22" s="55"/>
    </row>
    <row r="23" spans="1:16" ht="18" customHeight="1" x14ac:dyDescent="0.2">
      <c r="A23" s="62">
        <v>3765</v>
      </c>
      <c r="B23" s="60" t="s">
        <v>31</v>
      </c>
      <c r="C23" s="64" t="s">
        <v>49</v>
      </c>
      <c r="D23" s="60" t="s">
        <v>32</v>
      </c>
      <c r="E23" s="61" t="s">
        <v>39</v>
      </c>
      <c r="F23" s="40">
        <f>F22+TIME(0,4,0)</f>
        <v>0.47777777777777752</v>
      </c>
      <c r="G23" s="38">
        <f>G22+TIME(0,3,0)</f>
        <v>0.49305555555555525</v>
      </c>
      <c r="H23" s="1">
        <v>1</v>
      </c>
      <c r="P23" s="9"/>
    </row>
    <row r="24" spans="1:16" ht="18" customHeight="1" x14ac:dyDescent="0.2">
      <c r="A24" s="208" t="s">
        <v>214</v>
      </c>
      <c r="B24" s="81" t="s">
        <v>190</v>
      </c>
      <c r="C24" s="70" t="s">
        <v>42</v>
      </c>
      <c r="D24" s="71" t="s">
        <v>203</v>
      </c>
      <c r="E24" s="95" t="s">
        <v>191</v>
      </c>
      <c r="F24" s="36">
        <f>F23+TIME(0,4,0)</f>
        <v>0.48055555555555529</v>
      </c>
      <c r="G24" s="38">
        <f>G23+TIME(0,3,0)</f>
        <v>0.49513888888888857</v>
      </c>
      <c r="H24" s="1">
        <v>1</v>
      </c>
      <c r="P24" s="9"/>
    </row>
    <row r="25" spans="1:16" ht="18" customHeight="1" x14ac:dyDescent="0.2">
      <c r="A25" s="80">
        <v>4460</v>
      </c>
      <c r="B25" s="109" t="s">
        <v>128</v>
      </c>
      <c r="C25" s="70" t="s">
        <v>42</v>
      </c>
      <c r="D25" s="81" t="s">
        <v>127</v>
      </c>
      <c r="E25" s="95" t="s">
        <v>126</v>
      </c>
      <c r="F25" s="36">
        <f>F24+TIME(0,4,0)</f>
        <v>0.48333333333333306</v>
      </c>
      <c r="G25" s="38">
        <f>G24+TIME(0,3,0)</f>
        <v>0.4972222222222219</v>
      </c>
      <c r="H25" s="1">
        <v>1</v>
      </c>
      <c r="J25" s="180"/>
      <c r="K25" s="9"/>
      <c r="L25" s="24"/>
      <c r="M25" s="9"/>
      <c r="N25" s="9"/>
      <c r="P25" s="9"/>
    </row>
    <row r="26" spans="1:16" ht="18" customHeight="1" thickBot="1" x14ac:dyDescent="0.3">
      <c r="A26" s="209">
        <v>4536</v>
      </c>
      <c r="B26" s="57" t="s">
        <v>94</v>
      </c>
      <c r="C26" s="182" t="s">
        <v>42</v>
      </c>
      <c r="D26" s="181" t="s">
        <v>95</v>
      </c>
      <c r="E26" s="183" t="s">
        <v>71</v>
      </c>
      <c r="F26" s="36">
        <f>F25+TIME(0,4,0)</f>
        <v>0.48611111111111083</v>
      </c>
      <c r="G26" s="38">
        <f>G25+TIME(0,3,0)</f>
        <v>0.49930555555555522</v>
      </c>
      <c r="H26" s="1">
        <v>1</v>
      </c>
      <c r="P26" s="9"/>
    </row>
    <row r="27" spans="1:16" ht="15" customHeight="1" thickTop="1" thickBot="1" x14ac:dyDescent="0.25">
      <c r="A27" s="121"/>
      <c r="B27" s="122"/>
      <c r="C27" s="123"/>
      <c r="D27" s="124"/>
      <c r="E27" s="124"/>
      <c r="F27" s="56">
        <f>G26+TIME(0,8,0)</f>
        <v>0.50486111111111076</v>
      </c>
      <c r="G27" s="18"/>
      <c r="P27" s="9"/>
    </row>
    <row r="28" spans="1:16" ht="15" customHeight="1" thickTop="1" x14ac:dyDescent="0.2">
      <c r="A28" s="62">
        <v>3185</v>
      </c>
      <c r="B28" s="63" t="s">
        <v>160</v>
      </c>
      <c r="C28" s="64" t="s">
        <v>42</v>
      </c>
      <c r="D28" s="63" t="s">
        <v>161</v>
      </c>
      <c r="E28" s="106" t="s">
        <v>162</v>
      </c>
      <c r="F28" s="195">
        <f>SUM(F27)</f>
        <v>0.50486111111111076</v>
      </c>
      <c r="G28" s="197">
        <f>F33+TIME(0,4,0)</f>
        <v>0.52152777777777737</v>
      </c>
      <c r="H28" s="1">
        <v>1</v>
      </c>
      <c r="P28" s="9"/>
    </row>
    <row r="29" spans="1:16" ht="15" customHeight="1" x14ac:dyDescent="0.2">
      <c r="A29" s="119">
        <v>4166</v>
      </c>
      <c r="B29" s="71" t="s">
        <v>76</v>
      </c>
      <c r="C29" s="70" t="s">
        <v>42</v>
      </c>
      <c r="D29" s="71" t="s">
        <v>75</v>
      </c>
      <c r="E29" s="120" t="s">
        <v>77</v>
      </c>
      <c r="F29" s="40">
        <f>F28+TIME(0,4,0)</f>
        <v>0.50763888888888853</v>
      </c>
      <c r="G29" s="38">
        <f>G28+TIME(0,3,0)</f>
        <v>0.52361111111111069</v>
      </c>
      <c r="H29" s="1">
        <v>1</v>
      </c>
      <c r="P29" s="9"/>
    </row>
    <row r="30" spans="1:16" ht="15" customHeight="1" x14ac:dyDescent="0.2">
      <c r="A30" s="143">
        <v>4477</v>
      </c>
      <c r="B30" s="144" t="s">
        <v>154</v>
      </c>
      <c r="C30" s="145" t="s">
        <v>42</v>
      </c>
      <c r="D30" s="146" t="s">
        <v>155</v>
      </c>
      <c r="E30" s="147" t="s">
        <v>156</v>
      </c>
      <c r="F30" s="36">
        <f>F29+TIME(0,4,0)</f>
        <v>0.5104166666666663</v>
      </c>
      <c r="G30" s="38">
        <f t="shared" ref="G30:G31" si="2">G29+TIME(0,3,0)</f>
        <v>0.52569444444444402</v>
      </c>
      <c r="H30" s="1">
        <v>1</v>
      </c>
      <c r="P30" s="9"/>
    </row>
    <row r="31" spans="1:16" ht="15" customHeight="1" x14ac:dyDescent="0.2">
      <c r="A31" s="136">
        <v>3035</v>
      </c>
      <c r="B31" s="142" t="s">
        <v>148</v>
      </c>
      <c r="C31" s="138" t="s">
        <v>42</v>
      </c>
      <c r="D31" s="142" t="s">
        <v>149</v>
      </c>
      <c r="E31" s="79" t="s">
        <v>150</v>
      </c>
      <c r="F31" s="36">
        <f>F30+TIME(0,4,0)</f>
        <v>0.51319444444444406</v>
      </c>
      <c r="G31" s="38">
        <f t="shared" si="2"/>
        <v>0.52777777777777735</v>
      </c>
      <c r="H31" s="1">
        <v>1</v>
      </c>
      <c r="P31" s="9"/>
    </row>
    <row r="32" spans="1:16" ht="15" customHeight="1" x14ac:dyDescent="0.25">
      <c r="A32" s="88">
        <v>4395</v>
      </c>
      <c r="B32" s="89" t="s">
        <v>79</v>
      </c>
      <c r="C32" s="90" t="s">
        <v>42</v>
      </c>
      <c r="D32" s="89" t="s">
        <v>80</v>
      </c>
      <c r="E32" s="95" t="s">
        <v>86</v>
      </c>
      <c r="F32" s="36">
        <f>F31+TIME(0,4,0)</f>
        <v>0.51597222222222183</v>
      </c>
      <c r="G32" s="38">
        <f>G31+TIME(0,3,0)</f>
        <v>0.52986111111111067</v>
      </c>
      <c r="H32" s="1">
        <v>1</v>
      </c>
      <c r="P32" s="9"/>
    </row>
    <row r="33" spans="1:14" ht="16.5" thickBot="1" x14ac:dyDescent="0.25">
      <c r="A33" s="80">
        <v>1818</v>
      </c>
      <c r="B33" s="81" t="s">
        <v>125</v>
      </c>
      <c r="C33" s="70" t="s">
        <v>42</v>
      </c>
      <c r="D33" s="81" t="s">
        <v>9</v>
      </c>
      <c r="E33" s="82" t="s">
        <v>124</v>
      </c>
      <c r="F33" s="39">
        <f>F32+TIME(0,4,0)</f>
        <v>0.5187499999999996</v>
      </c>
      <c r="G33" s="35">
        <f>G32+TIME(0,3,0)</f>
        <v>0.531944444444444</v>
      </c>
      <c r="H33" s="1">
        <v>1</v>
      </c>
    </row>
    <row r="34" spans="1:14" ht="17.25" thickTop="1" thickBot="1" x14ac:dyDescent="0.25">
      <c r="A34" s="232"/>
      <c r="B34" s="51" t="s">
        <v>108</v>
      </c>
      <c r="C34" s="54"/>
      <c r="D34" s="53"/>
      <c r="E34" s="230"/>
      <c r="F34" s="56">
        <f>G33+TIME(0,4,0)</f>
        <v>0.53472222222222177</v>
      </c>
      <c r="G34" s="18"/>
    </row>
    <row r="35" spans="1:14" ht="15.75" customHeight="1" thickTop="1" x14ac:dyDescent="0.2">
      <c r="A35" s="62" t="s">
        <v>174</v>
      </c>
      <c r="B35" s="71" t="s">
        <v>175</v>
      </c>
      <c r="C35" s="70" t="s">
        <v>60</v>
      </c>
      <c r="D35" s="71" t="s">
        <v>176</v>
      </c>
      <c r="E35" s="158" t="s">
        <v>177</v>
      </c>
      <c r="F35" s="199">
        <f>F34+TIME(0,25,0)</f>
        <v>0.55208333333333293</v>
      </c>
      <c r="G35" s="200">
        <f>F41+TIME(0,4,0)</f>
        <v>0.563194444444444</v>
      </c>
      <c r="H35" s="1">
        <v>1</v>
      </c>
    </row>
    <row r="36" spans="1:14" ht="15.75" customHeight="1" x14ac:dyDescent="0.2">
      <c r="A36" s="159"/>
      <c r="B36" s="160"/>
      <c r="C36" s="161"/>
      <c r="D36" s="160"/>
      <c r="E36" s="162" t="s">
        <v>178</v>
      </c>
      <c r="F36" s="186"/>
      <c r="G36" s="185"/>
      <c r="J36" s="184"/>
      <c r="K36" s="8"/>
      <c r="L36" s="24"/>
      <c r="M36" s="8"/>
      <c r="N36" s="8"/>
    </row>
    <row r="37" spans="1:14" ht="15" customHeight="1" x14ac:dyDescent="0.2">
      <c r="A37" s="62">
        <v>5026</v>
      </c>
      <c r="B37" s="59" t="s">
        <v>58</v>
      </c>
      <c r="C37" s="64" t="s">
        <v>60</v>
      </c>
      <c r="D37" s="78" t="s">
        <v>61</v>
      </c>
      <c r="E37" s="83" t="s">
        <v>146</v>
      </c>
      <c r="F37" s="202">
        <f t="shared" ref="F37" si="3">F35+TIME(0,4,0)</f>
        <v>0.55486111111111069</v>
      </c>
      <c r="G37" s="203">
        <f>G35+TIME(0,4,0)</f>
        <v>0.56597222222222177</v>
      </c>
      <c r="H37" s="1">
        <v>1</v>
      </c>
    </row>
    <row r="38" spans="1:14" ht="15" customHeight="1" x14ac:dyDescent="0.2">
      <c r="A38" s="68"/>
      <c r="B38" s="20"/>
      <c r="C38" s="24"/>
      <c r="D38" s="9"/>
      <c r="E38" s="91" t="s">
        <v>59</v>
      </c>
      <c r="F38" s="218"/>
      <c r="G38" s="219"/>
    </row>
    <row r="39" spans="1:14" ht="15" customHeight="1" x14ac:dyDescent="0.25">
      <c r="A39" s="119">
        <v>2125</v>
      </c>
      <c r="B39" s="137" t="s">
        <v>179</v>
      </c>
      <c r="C39" s="138" t="s">
        <v>60</v>
      </c>
      <c r="D39" s="137" t="s">
        <v>180</v>
      </c>
      <c r="E39" s="163" t="s">
        <v>181</v>
      </c>
      <c r="F39" s="202">
        <f>F37+TIME(0,4,0)</f>
        <v>0.55763888888888846</v>
      </c>
      <c r="G39" s="203">
        <f>G37+TIME(0,4,0)</f>
        <v>0.56874999999999953</v>
      </c>
      <c r="H39" s="1">
        <v>1</v>
      </c>
    </row>
    <row r="40" spans="1:14" ht="15" customHeight="1" x14ac:dyDescent="0.25">
      <c r="A40" s="187"/>
      <c r="B40" s="188"/>
      <c r="C40" s="189"/>
      <c r="D40" s="190"/>
      <c r="E40" s="191" t="s">
        <v>182</v>
      </c>
      <c r="F40" s="218"/>
      <c r="G40" s="219"/>
    </row>
    <row r="41" spans="1:14" ht="15" customHeight="1" x14ac:dyDescent="0.2">
      <c r="A41" s="62">
        <v>4212</v>
      </c>
      <c r="B41" s="59" t="s">
        <v>103</v>
      </c>
      <c r="C41" s="64" t="s">
        <v>60</v>
      </c>
      <c r="D41" s="78" t="s">
        <v>104</v>
      </c>
      <c r="E41" s="83" t="s">
        <v>105</v>
      </c>
      <c r="F41" s="202">
        <f>F39+TIME(0,4,0)</f>
        <v>0.56041666666666623</v>
      </c>
      <c r="G41" s="203">
        <f>G39+TIME(0,4,0)</f>
        <v>0.5715277777777773</v>
      </c>
      <c r="H41" s="1">
        <v>1</v>
      </c>
    </row>
    <row r="42" spans="1:14" ht="15" customHeight="1" thickBot="1" x14ac:dyDescent="0.25">
      <c r="A42" s="62"/>
      <c r="B42" s="84"/>
      <c r="C42" s="85"/>
      <c r="D42" s="86"/>
      <c r="E42" s="87" t="s">
        <v>106</v>
      </c>
      <c r="F42" s="220"/>
      <c r="G42" s="221"/>
      <c r="K42" s="171"/>
    </row>
    <row r="43" spans="1:14" ht="20.25" customHeight="1" thickTop="1" thickBot="1" x14ac:dyDescent="0.4">
      <c r="A43" s="232"/>
      <c r="B43" s="233" t="s">
        <v>224</v>
      </c>
      <c r="C43" s="229"/>
      <c r="D43" s="230"/>
      <c r="E43" s="230"/>
      <c r="F43" s="56">
        <f>G41+TIME(0,5,0)</f>
        <v>0.57499999999999951</v>
      </c>
      <c r="G43" s="17"/>
    </row>
    <row r="44" spans="1:14" ht="15" customHeight="1" thickTop="1" x14ac:dyDescent="0.2">
      <c r="A44" s="215">
        <v>5158</v>
      </c>
      <c r="B44" s="216" t="s">
        <v>48</v>
      </c>
      <c r="C44" s="175" t="s">
        <v>41</v>
      </c>
      <c r="D44" s="216" t="s">
        <v>46</v>
      </c>
      <c r="E44" s="217" t="s">
        <v>52</v>
      </c>
      <c r="F44" s="199">
        <f>F43+TIME(0,12,0)</f>
        <v>0.58333333333333282</v>
      </c>
      <c r="G44" s="198">
        <f>F50+TIME(0,4,0)</f>
        <v>0.60277777777777719</v>
      </c>
      <c r="H44" s="1">
        <v>1</v>
      </c>
    </row>
    <row r="45" spans="1:14" ht="15" customHeight="1" x14ac:dyDescent="0.2">
      <c r="A45" s="62">
        <v>4640</v>
      </c>
      <c r="B45" s="63" t="s">
        <v>138</v>
      </c>
      <c r="C45" s="64" t="s">
        <v>41</v>
      </c>
      <c r="D45" s="63" t="s">
        <v>90</v>
      </c>
      <c r="E45" s="106" t="s">
        <v>139</v>
      </c>
      <c r="F45" s="40">
        <f>F44+TIME(0,4,0)</f>
        <v>0.58611111111111058</v>
      </c>
      <c r="G45" s="38">
        <f t="shared" ref="G45:G50" si="4">G44+TIME(0,3,0)</f>
        <v>0.60486111111111052</v>
      </c>
      <c r="H45" s="1">
        <v>1</v>
      </c>
    </row>
    <row r="46" spans="1:14" ht="15" customHeight="1" x14ac:dyDescent="0.2">
      <c r="A46" s="62" t="s">
        <v>204</v>
      </c>
      <c r="B46" s="59" t="s">
        <v>205</v>
      </c>
      <c r="C46" s="64" t="s">
        <v>49</v>
      </c>
      <c r="D46" s="72" t="s">
        <v>206</v>
      </c>
      <c r="E46" s="61" t="s">
        <v>207</v>
      </c>
      <c r="F46" s="40">
        <f>F45+TIME(0,4,0)</f>
        <v>0.58888888888888835</v>
      </c>
      <c r="G46" s="38">
        <f t="shared" si="4"/>
        <v>0.60694444444444384</v>
      </c>
      <c r="H46" s="1">
        <v>1</v>
      </c>
    </row>
    <row r="47" spans="1:14" ht="15" customHeight="1" x14ac:dyDescent="0.2">
      <c r="A47" s="62" t="s">
        <v>171</v>
      </c>
      <c r="B47" s="63" t="s">
        <v>172</v>
      </c>
      <c r="C47" s="64" t="s">
        <v>49</v>
      </c>
      <c r="D47" s="63" t="s">
        <v>46</v>
      </c>
      <c r="E47" s="106" t="s">
        <v>173</v>
      </c>
      <c r="F47" s="40">
        <f>F46+TIME(0,4,0)</f>
        <v>0.59166666666666612</v>
      </c>
      <c r="G47" s="38">
        <f t="shared" si="4"/>
        <v>0.60902777777777717</v>
      </c>
      <c r="H47" s="1">
        <v>1</v>
      </c>
    </row>
    <row r="48" spans="1:14" ht="15" customHeight="1" x14ac:dyDescent="0.2">
      <c r="A48" s="62" t="s">
        <v>109</v>
      </c>
      <c r="B48" s="63" t="s">
        <v>110</v>
      </c>
      <c r="C48" s="64" t="s">
        <v>49</v>
      </c>
      <c r="D48" s="63" t="s">
        <v>95</v>
      </c>
      <c r="E48" s="106" t="s">
        <v>111</v>
      </c>
      <c r="F48" s="40">
        <f>F47+TIME(0,4,0)</f>
        <v>0.59444444444444389</v>
      </c>
      <c r="G48" s="38">
        <f t="shared" si="4"/>
        <v>0.61111111111111049</v>
      </c>
      <c r="H48" s="1">
        <v>1</v>
      </c>
    </row>
    <row r="49" spans="1:8" ht="15" customHeight="1" x14ac:dyDescent="0.2">
      <c r="A49" s="114">
        <v>4638</v>
      </c>
      <c r="B49" s="137" t="s">
        <v>140</v>
      </c>
      <c r="C49" s="138" t="s">
        <v>49</v>
      </c>
      <c r="D49" s="92" t="s">
        <v>90</v>
      </c>
      <c r="E49" s="83" t="s">
        <v>141</v>
      </c>
      <c r="F49" s="40">
        <f>F48+TIME(0,4,0)</f>
        <v>0.59722222222222165</v>
      </c>
      <c r="G49" s="38">
        <f t="shared" si="4"/>
        <v>0.61319444444444382</v>
      </c>
      <c r="H49" s="1">
        <v>1</v>
      </c>
    </row>
    <row r="50" spans="1:8" ht="15" customHeight="1" thickBot="1" x14ac:dyDescent="0.25">
      <c r="A50" s="62">
        <v>40</v>
      </c>
      <c r="B50" s="59" t="s">
        <v>35</v>
      </c>
      <c r="C50" s="64" t="s">
        <v>49</v>
      </c>
      <c r="D50" s="60" t="s">
        <v>36</v>
      </c>
      <c r="E50" s="61" t="s">
        <v>84</v>
      </c>
      <c r="F50" s="46">
        <f>F49+TIME(0,4,0)</f>
        <v>0.59999999999999942</v>
      </c>
      <c r="G50" s="35">
        <f t="shared" si="4"/>
        <v>0.61527777777777715</v>
      </c>
      <c r="H50" s="1">
        <v>1</v>
      </c>
    </row>
    <row r="51" spans="1:8" ht="15" customHeight="1" thickTop="1" thickBot="1" x14ac:dyDescent="0.25">
      <c r="A51" s="134"/>
      <c r="B51" s="43"/>
      <c r="C51" s="44"/>
      <c r="D51" s="50"/>
      <c r="E51" s="50"/>
      <c r="F51" s="56">
        <f>G50+TIME(0,4,0)</f>
        <v>0.61805555555555491</v>
      </c>
      <c r="G51" s="17"/>
    </row>
    <row r="52" spans="1:8" ht="15" customHeight="1" thickTop="1" x14ac:dyDescent="0.2">
      <c r="A52" s="62">
        <v>534</v>
      </c>
      <c r="B52" s="60" t="s">
        <v>129</v>
      </c>
      <c r="C52" s="64" t="s">
        <v>49</v>
      </c>
      <c r="D52" s="60" t="s">
        <v>30</v>
      </c>
      <c r="E52" s="83" t="s">
        <v>143</v>
      </c>
      <c r="F52" s="195">
        <f>SUM(F51)</f>
        <v>0.61805555555555491</v>
      </c>
      <c r="G52" s="197">
        <f>F58+TIME(0,4,0)</f>
        <v>0.63749999999999929</v>
      </c>
      <c r="H52" s="1">
        <v>1</v>
      </c>
    </row>
    <row r="53" spans="1:8" ht="15" customHeight="1" x14ac:dyDescent="0.2">
      <c r="A53" s="62" t="s">
        <v>50</v>
      </c>
      <c r="B53" s="59" t="s">
        <v>51</v>
      </c>
      <c r="C53" s="64" t="s">
        <v>49</v>
      </c>
      <c r="D53" s="60" t="s">
        <v>47</v>
      </c>
      <c r="E53" s="61" t="s">
        <v>85</v>
      </c>
      <c r="F53" s="40">
        <f>F52+TIME(0,4,0)</f>
        <v>0.62083333333333268</v>
      </c>
      <c r="G53" s="37">
        <f>G52+TIME(0,3,0)</f>
        <v>0.63958333333333262</v>
      </c>
      <c r="H53" s="1">
        <v>1</v>
      </c>
    </row>
    <row r="54" spans="1:8" ht="15" customHeight="1" x14ac:dyDescent="0.2">
      <c r="A54" s="58">
        <v>3447</v>
      </c>
      <c r="B54" s="63" t="s">
        <v>97</v>
      </c>
      <c r="C54" s="64" t="s">
        <v>41</v>
      </c>
      <c r="D54" s="63" t="s">
        <v>96</v>
      </c>
      <c r="E54" s="106" t="s">
        <v>98</v>
      </c>
      <c r="F54" s="40">
        <f t="shared" ref="F54" si="5">F53+TIME(0,4,0)</f>
        <v>0.62361111111111045</v>
      </c>
      <c r="G54" s="37">
        <f t="shared" ref="G54" si="6">G53+TIME(0,3,0)</f>
        <v>0.64166666666666594</v>
      </c>
      <c r="H54" s="1">
        <v>1</v>
      </c>
    </row>
    <row r="55" spans="1:8" ht="15" customHeight="1" x14ac:dyDescent="0.2">
      <c r="A55" s="102">
        <v>1811</v>
      </c>
      <c r="B55" s="92" t="s">
        <v>33</v>
      </c>
      <c r="C55" s="69" t="s">
        <v>41</v>
      </c>
      <c r="D55" s="92" t="s">
        <v>9</v>
      </c>
      <c r="E55" s="107" t="s">
        <v>78</v>
      </c>
      <c r="F55" s="40">
        <f>F54+TIME(0,4,0)</f>
        <v>0.62638888888888822</v>
      </c>
      <c r="G55" s="37">
        <f>G54+TIME(0,3,0)</f>
        <v>0.64374999999999927</v>
      </c>
      <c r="H55" s="1">
        <v>1</v>
      </c>
    </row>
    <row r="56" spans="1:8" ht="15" customHeight="1" x14ac:dyDescent="0.25">
      <c r="A56" s="88">
        <v>4777</v>
      </c>
      <c r="B56" s="152" t="s">
        <v>169</v>
      </c>
      <c r="C56" s="70" t="s">
        <v>41</v>
      </c>
      <c r="D56" s="152" t="s">
        <v>43</v>
      </c>
      <c r="E56" s="153" t="s">
        <v>170</v>
      </c>
      <c r="F56" s="40">
        <f>F55+TIME(0,4,0)</f>
        <v>0.62916666666666599</v>
      </c>
      <c r="G56" s="37">
        <f>G55+TIME(0,3,0)</f>
        <v>0.64583333333333259</v>
      </c>
      <c r="H56" s="1">
        <v>1</v>
      </c>
    </row>
    <row r="57" spans="1:8" ht="15" customHeight="1" x14ac:dyDescent="0.25">
      <c r="A57" s="62">
        <v>3845</v>
      </c>
      <c r="B57" s="60" t="s">
        <v>19</v>
      </c>
      <c r="C57" s="64" t="s">
        <v>44</v>
      </c>
      <c r="D57" s="60" t="s">
        <v>123</v>
      </c>
      <c r="E57" s="204" t="s">
        <v>215</v>
      </c>
      <c r="F57" s="40">
        <f>F56+TIME(0,4,0)</f>
        <v>0.63194444444444375</v>
      </c>
      <c r="G57" s="38">
        <f>G56+TIME(0,3,0)</f>
        <v>0.64791666666666592</v>
      </c>
      <c r="H57" s="1">
        <v>1</v>
      </c>
    </row>
    <row r="58" spans="1:8" ht="15" customHeight="1" x14ac:dyDescent="0.2">
      <c r="A58" s="99">
        <v>4827</v>
      </c>
      <c r="B58" s="100" t="s">
        <v>53</v>
      </c>
      <c r="C58" s="66" t="s">
        <v>56</v>
      </c>
      <c r="D58" s="101" t="s">
        <v>54</v>
      </c>
      <c r="E58" s="148" t="s">
        <v>152</v>
      </c>
      <c r="F58" s="46">
        <f>F57+TIME(0,4,0)</f>
        <v>0.63472222222222152</v>
      </c>
      <c r="G58" s="35">
        <f>G57+TIME(0,3,0)</f>
        <v>0.64999999999999925</v>
      </c>
      <c r="H58" s="1">
        <v>1</v>
      </c>
    </row>
    <row r="59" spans="1:8" ht="15" customHeight="1" thickBot="1" x14ac:dyDescent="0.25">
      <c r="A59" s="102"/>
      <c r="B59" s="140"/>
      <c r="C59" s="149"/>
      <c r="D59" s="141"/>
      <c r="E59" s="103" t="s">
        <v>153</v>
      </c>
      <c r="F59" s="39"/>
      <c r="G59" s="41"/>
    </row>
    <row r="60" spans="1:8" ht="20.25" customHeight="1" thickTop="1" thickBot="1" x14ac:dyDescent="0.25">
      <c r="A60" s="228"/>
      <c r="B60" s="51" t="s">
        <v>147</v>
      </c>
      <c r="C60" s="54"/>
      <c r="D60" s="53"/>
      <c r="E60" s="230"/>
      <c r="F60" s="56">
        <f>G58+TIME(0,4,0)</f>
        <v>0.65277777777777701</v>
      </c>
      <c r="G60" s="17"/>
    </row>
    <row r="61" spans="1:8" ht="15" customHeight="1" thickTop="1" x14ac:dyDescent="0.25">
      <c r="A61" s="93">
        <v>4479</v>
      </c>
      <c r="B61" s="67" t="s">
        <v>82</v>
      </c>
      <c r="C61" s="64" t="s">
        <v>41</v>
      </c>
      <c r="D61" s="67" t="s">
        <v>34</v>
      </c>
      <c r="E61" s="94" t="s">
        <v>83</v>
      </c>
      <c r="F61" s="199">
        <f>F60+TIME(0,20,0)</f>
        <v>0.66666666666666585</v>
      </c>
      <c r="G61" s="196">
        <f>F67+TIME(0,4,0)</f>
        <v>0.68611111111111023</v>
      </c>
      <c r="H61" s="1">
        <v>1</v>
      </c>
    </row>
    <row r="62" spans="1:8" ht="15" customHeight="1" x14ac:dyDescent="0.25">
      <c r="A62" s="62">
        <v>2123</v>
      </c>
      <c r="B62" s="67" t="s">
        <v>69</v>
      </c>
      <c r="C62" s="75" t="s">
        <v>41</v>
      </c>
      <c r="D62" s="67" t="s">
        <v>70</v>
      </c>
      <c r="E62" s="94" t="s">
        <v>71</v>
      </c>
      <c r="F62" s="40">
        <f>F61+TIME(0,4,0)</f>
        <v>0.66944444444444362</v>
      </c>
      <c r="G62" s="38">
        <f>G61+TIME(0,3,0)</f>
        <v>0.68819444444444355</v>
      </c>
      <c r="H62" s="1">
        <v>1</v>
      </c>
    </row>
    <row r="63" spans="1:8" ht="15" customHeight="1" x14ac:dyDescent="0.25">
      <c r="A63" s="125" t="s">
        <v>40</v>
      </c>
      <c r="B63" s="67" t="s">
        <v>137</v>
      </c>
      <c r="C63" s="75" t="s">
        <v>41</v>
      </c>
      <c r="D63" s="67" t="s">
        <v>90</v>
      </c>
      <c r="E63" s="61"/>
      <c r="F63" s="36">
        <f t="shared" ref="F63:F67" si="7">F62+TIME(0,4,0)</f>
        <v>0.67222222222222139</v>
      </c>
      <c r="G63" s="37">
        <f>G62+TIME(0,3,0)</f>
        <v>0.69027777777777688</v>
      </c>
      <c r="H63" s="1">
        <v>1</v>
      </c>
    </row>
    <row r="64" spans="1:8" ht="15" customHeight="1" x14ac:dyDescent="0.2">
      <c r="A64" s="80">
        <v>4020</v>
      </c>
      <c r="B64" s="81" t="s">
        <v>167</v>
      </c>
      <c r="C64" s="70" t="s">
        <v>41</v>
      </c>
      <c r="D64" s="81" t="s">
        <v>47</v>
      </c>
      <c r="E64" s="95" t="s">
        <v>168</v>
      </c>
      <c r="F64" s="36">
        <f t="shared" si="7"/>
        <v>0.67499999999999916</v>
      </c>
      <c r="G64" s="37">
        <f>G63+TIME(0,3,0)</f>
        <v>0.69236111111111021</v>
      </c>
      <c r="H64" s="1">
        <v>1</v>
      </c>
    </row>
    <row r="65" spans="1:8" ht="15" customHeight="1" x14ac:dyDescent="0.2">
      <c r="A65" s="80">
        <v>4791</v>
      </c>
      <c r="B65" s="71" t="s">
        <v>114</v>
      </c>
      <c r="C65" s="70" t="s">
        <v>41</v>
      </c>
      <c r="D65" s="71" t="s">
        <v>113</v>
      </c>
      <c r="E65" s="120" t="s">
        <v>112</v>
      </c>
      <c r="F65" s="36">
        <f t="shared" si="7"/>
        <v>0.67777777777777692</v>
      </c>
      <c r="G65" s="37">
        <f t="shared" ref="G65" si="8">G64+TIME(0,3,0)</f>
        <v>0.69444444444444353</v>
      </c>
      <c r="H65" s="1">
        <v>1</v>
      </c>
    </row>
    <row r="66" spans="1:8" ht="15" customHeight="1" x14ac:dyDescent="0.2">
      <c r="A66" s="77">
        <v>3626</v>
      </c>
      <c r="B66" s="164" t="s">
        <v>183</v>
      </c>
      <c r="C66" s="66" t="s">
        <v>41</v>
      </c>
      <c r="D66" s="65" t="s">
        <v>102</v>
      </c>
      <c r="E66" s="165" t="s">
        <v>184</v>
      </c>
      <c r="F66" s="46">
        <f t="shared" si="7"/>
        <v>0.68055555555555469</v>
      </c>
      <c r="G66" s="35">
        <f>G65+TIME(0,3,0)</f>
        <v>0.69652777777777686</v>
      </c>
      <c r="H66" s="1">
        <v>1</v>
      </c>
    </row>
    <row r="67" spans="1:8" ht="15" customHeight="1" thickBot="1" x14ac:dyDescent="0.25">
      <c r="A67" s="62">
        <v>4639</v>
      </c>
      <c r="B67" s="59" t="s">
        <v>212</v>
      </c>
      <c r="C67" s="64" t="s">
        <v>44</v>
      </c>
      <c r="D67" s="72" t="s">
        <v>90</v>
      </c>
      <c r="E67" s="61" t="s">
        <v>211</v>
      </c>
      <c r="F67" s="46">
        <f t="shared" si="7"/>
        <v>0.68333333333333246</v>
      </c>
      <c r="G67" s="35">
        <f>G66+TIME(0,3,0)</f>
        <v>0.69861111111111018</v>
      </c>
      <c r="H67" s="1">
        <v>1</v>
      </c>
    </row>
    <row r="68" spans="1:8" ht="15" customHeight="1" thickTop="1" thickBot="1" x14ac:dyDescent="0.25">
      <c r="A68" s="19"/>
      <c r="B68" s="43"/>
      <c r="C68" s="44"/>
      <c r="D68" s="50"/>
      <c r="E68" s="50"/>
      <c r="F68" s="194">
        <f>G67+TIME(0,4,0)</f>
        <v>0.70138888888888795</v>
      </c>
      <c r="G68" s="45"/>
    </row>
    <row r="69" spans="1:8" ht="15" customHeight="1" thickTop="1" x14ac:dyDescent="0.2">
      <c r="A69" s="62">
        <v>310</v>
      </c>
      <c r="B69" s="59" t="s">
        <v>37</v>
      </c>
      <c r="C69" s="64" t="s">
        <v>41</v>
      </c>
      <c r="D69" s="60" t="s">
        <v>38</v>
      </c>
      <c r="E69" s="126" t="s">
        <v>136</v>
      </c>
      <c r="F69" s="195">
        <f>SUM(F68)</f>
        <v>0.70138888888888795</v>
      </c>
      <c r="G69" s="192">
        <f>F75+TIME(0,4,0)</f>
        <v>0.72083333333333233</v>
      </c>
      <c r="H69" s="1">
        <v>1</v>
      </c>
    </row>
    <row r="70" spans="1:8" ht="15" customHeight="1" x14ac:dyDescent="0.2">
      <c r="A70" s="154" t="s">
        <v>163</v>
      </c>
      <c r="B70" s="155" t="s">
        <v>164</v>
      </c>
      <c r="C70" s="156" t="s">
        <v>41</v>
      </c>
      <c r="D70" s="157" t="s">
        <v>165</v>
      </c>
      <c r="E70" s="79" t="s">
        <v>166</v>
      </c>
      <c r="F70" s="40">
        <f>F69+TIME(0,4,0)</f>
        <v>0.70416666666666572</v>
      </c>
      <c r="G70" s="38">
        <f t="shared" ref="G70:G74" si="9">G69+TIME(0,3,0)</f>
        <v>0.72291666666666565</v>
      </c>
      <c r="H70" s="1">
        <v>1</v>
      </c>
    </row>
    <row r="71" spans="1:8" ht="15" customHeight="1" x14ac:dyDescent="0.25">
      <c r="A71" s="93">
        <v>4395</v>
      </c>
      <c r="B71" s="67" t="s">
        <v>79</v>
      </c>
      <c r="C71" s="75" t="s">
        <v>41</v>
      </c>
      <c r="D71" s="67" t="s">
        <v>80</v>
      </c>
      <c r="E71" s="94" t="s">
        <v>81</v>
      </c>
      <c r="F71" s="40">
        <f t="shared" ref="F71:F74" si="10">F70+TIME(0,4,0)</f>
        <v>0.70694444444444349</v>
      </c>
      <c r="G71" s="38">
        <f t="shared" si="9"/>
        <v>0.72499999999999898</v>
      </c>
      <c r="H71" s="1">
        <v>1</v>
      </c>
    </row>
    <row r="72" spans="1:8" ht="15" customHeight="1" x14ac:dyDescent="0.2">
      <c r="A72" s="62">
        <v>3845</v>
      </c>
      <c r="B72" s="60" t="s">
        <v>19</v>
      </c>
      <c r="C72" s="64" t="s">
        <v>41</v>
      </c>
      <c r="D72" s="60" t="s">
        <v>123</v>
      </c>
      <c r="E72" s="61" t="s">
        <v>122</v>
      </c>
      <c r="F72" s="40">
        <f t="shared" si="10"/>
        <v>0.70972222222222126</v>
      </c>
      <c r="G72" s="38">
        <f t="shared" si="9"/>
        <v>0.7270833333333323</v>
      </c>
      <c r="H72" s="1">
        <v>1</v>
      </c>
    </row>
    <row r="73" spans="1:8" ht="15" customHeight="1" x14ac:dyDescent="0.2">
      <c r="A73" s="136" t="s">
        <v>115</v>
      </c>
      <c r="B73" s="137" t="s">
        <v>116</v>
      </c>
      <c r="C73" s="138" t="s">
        <v>41</v>
      </c>
      <c r="D73" s="137" t="s">
        <v>34</v>
      </c>
      <c r="E73" s="113" t="s">
        <v>117</v>
      </c>
      <c r="F73" s="40">
        <f t="shared" si="10"/>
        <v>0.71249999999999902</v>
      </c>
      <c r="G73" s="38">
        <f t="shared" si="9"/>
        <v>0.72916666666666563</v>
      </c>
      <c r="H73" s="1">
        <v>1</v>
      </c>
    </row>
    <row r="74" spans="1:8" ht="15" customHeight="1" x14ac:dyDescent="0.2">
      <c r="A74" s="62" t="s">
        <v>93</v>
      </c>
      <c r="B74" s="63" t="s">
        <v>72</v>
      </c>
      <c r="C74" s="64" t="s">
        <v>41</v>
      </c>
      <c r="D74" s="63" t="s">
        <v>73</v>
      </c>
      <c r="E74" s="106" t="s">
        <v>74</v>
      </c>
      <c r="F74" s="40">
        <f t="shared" si="10"/>
        <v>0.71527777777777679</v>
      </c>
      <c r="G74" s="38">
        <f t="shared" si="9"/>
        <v>0.73124999999999896</v>
      </c>
      <c r="H74" s="1">
        <v>1</v>
      </c>
    </row>
    <row r="75" spans="1:8" ht="15" customHeight="1" x14ac:dyDescent="0.2">
      <c r="A75" s="99">
        <v>4827</v>
      </c>
      <c r="B75" s="100" t="s">
        <v>53</v>
      </c>
      <c r="C75" s="64" t="s">
        <v>56</v>
      </c>
      <c r="D75" s="101" t="s">
        <v>54</v>
      </c>
      <c r="E75" s="113" t="s">
        <v>68</v>
      </c>
      <c r="F75" s="202">
        <f>F74+TIME(0,4,0)</f>
        <v>0.71805555555555456</v>
      </c>
      <c r="G75" s="203">
        <f>G74+TIME(0,3,0)</f>
        <v>0.73333333333333228</v>
      </c>
      <c r="H75" s="1">
        <v>1</v>
      </c>
    </row>
    <row r="76" spans="1:8" ht="15" customHeight="1" thickBot="1" x14ac:dyDescent="0.25">
      <c r="A76" s="62"/>
      <c r="B76" s="59"/>
      <c r="C76" s="64"/>
      <c r="D76" s="60"/>
      <c r="E76" s="116" t="s">
        <v>55</v>
      </c>
      <c r="F76" s="48"/>
      <c r="G76" s="49"/>
    </row>
    <row r="77" spans="1:8" ht="15" customHeight="1" thickTop="1" thickBot="1" x14ac:dyDescent="0.25">
      <c r="A77" s="134"/>
      <c r="B77" s="43"/>
      <c r="C77" s="44"/>
      <c r="D77" s="50"/>
      <c r="E77" s="50"/>
      <c r="F77" s="56">
        <f>G75+TIME(0,4,0)</f>
        <v>0.73611111111111005</v>
      </c>
      <c r="G77" s="17"/>
    </row>
    <row r="78" spans="1:8" ht="15" customHeight="1" thickTop="1" x14ac:dyDescent="0.2">
      <c r="A78" s="80">
        <v>3035</v>
      </c>
      <c r="B78" s="81" t="s">
        <v>148</v>
      </c>
      <c r="C78" s="70" t="s">
        <v>42</v>
      </c>
      <c r="D78" s="81" t="s">
        <v>149</v>
      </c>
      <c r="E78" s="95" t="s">
        <v>151</v>
      </c>
      <c r="F78" s="193">
        <f>SUM(F77)</f>
        <v>0.73611111111111005</v>
      </c>
      <c r="G78" s="192">
        <f>F88+TIME(0,4,0)</f>
        <v>0.75555555555555443</v>
      </c>
      <c r="H78" s="1">
        <v>1</v>
      </c>
    </row>
    <row r="79" spans="1:8" ht="15" customHeight="1" x14ac:dyDescent="0.2">
      <c r="A79" s="205">
        <v>988</v>
      </c>
      <c r="B79" s="206" t="s">
        <v>216</v>
      </c>
      <c r="C79" s="64" t="s">
        <v>44</v>
      </c>
      <c r="D79" s="206" t="s">
        <v>217</v>
      </c>
      <c r="E79" s="207" t="s">
        <v>218</v>
      </c>
      <c r="F79" s="202">
        <f>F77+TIME(0,4,0)</f>
        <v>0.73888888888888782</v>
      </c>
      <c r="G79" s="203">
        <f>G78+TIME(0,3,0)</f>
        <v>0.75763888888888775</v>
      </c>
      <c r="H79" s="1">
        <v>1</v>
      </c>
    </row>
    <row r="80" spans="1:8" ht="15" customHeight="1" x14ac:dyDescent="0.2">
      <c r="A80" s="62">
        <v>5048</v>
      </c>
      <c r="B80" s="59" t="s">
        <v>193</v>
      </c>
      <c r="C80" s="64" t="s">
        <v>56</v>
      </c>
      <c r="D80" s="60" t="s">
        <v>194</v>
      </c>
      <c r="E80" s="83" t="s">
        <v>195</v>
      </c>
      <c r="F80" s="202">
        <f>F79+TIME(0,4,0)</f>
        <v>0.74166666666666559</v>
      </c>
      <c r="G80" s="203">
        <f>G79+TIME(0,3,0)</f>
        <v>0.75972222222222108</v>
      </c>
      <c r="H80" s="1">
        <v>1</v>
      </c>
    </row>
    <row r="81" spans="1:8" ht="15" customHeight="1" x14ac:dyDescent="0.2">
      <c r="A81" s="62"/>
      <c r="B81" s="166"/>
      <c r="C81" s="149"/>
      <c r="D81" s="167"/>
      <c r="E81" s="168" t="s">
        <v>196</v>
      </c>
      <c r="F81" s="218"/>
      <c r="G81" s="219"/>
    </row>
    <row r="82" spans="1:8" ht="15" customHeight="1" x14ac:dyDescent="0.2">
      <c r="A82" s="108">
        <v>4329</v>
      </c>
      <c r="B82" s="109" t="s">
        <v>63</v>
      </c>
      <c r="C82" s="70" t="s">
        <v>56</v>
      </c>
      <c r="D82" s="81" t="s">
        <v>57</v>
      </c>
      <c r="E82" s="79" t="s">
        <v>65</v>
      </c>
      <c r="F82" s="202">
        <f>F80+TIME(0,4,0)</f>
        <v>0.74444444444444335</v>
      </c>
      <c r="G82" s="203">
        <f>G80+TIME(0,3,0)</f>
        <v>0.7618055555555544</v>
      </c>
      <c r="H82" s="1">
        <v>1</v>
      </c>
    </row>
    <row r="83" spans="1:8" ht="15" customHeight="1" x14ac:dyDescent="0.2">
      <c r="A83" s="108"/>
      <c r="B83" s="110"/>
      <c r="C83" s="111"/>
      <c r="D83" s="112"/>
      <c r="E83" s="97" t="s">
        <v>64</v>
      </c>
      <c r="F83" s="218"/>
      <c r="G83" s="219"/>
    </row>
    <row r="84" spans="1:8" ht="15" customHeight="1" x14ac:dyDescent="0.2">
      <c r="A84" s="127">
        <v>3915</v>
      </c>
      <c r="B84" s="128" t="s">
        <v>121</v>
      </c>
      <c r="C84" s="66" t="s">
        <v>56</v>
      </c>
      <c r="D84" s="118" t="s">
        <v>120</v>
      </c>
      <c r="E84" s="129" t="s">
        <v>119</v>
      </c>
      <c r="F84" s="202">
        <f t="shared" ref="F84" si="11">F82+TIME(0,4,0)</f>
        <v>0.74722222222222112</v>
      </c>
      <c r="G84" s="203">
        <f t="shared" ref="G84" si="12">G82+TIME(0,3,0)</f>
        <v>0.76388888888888773</v>
      </c>
      <c r="H84" s="1">
        <v>1</v>
      </c>
    </row>
    <row r="85" spans="1:8" ht="15" customHeight="1" x14ac:dyDescent="0.2">
      <c r="A85" s="130"/>
      <c r="B85" s="131"/>
      <c r="C85" s="132"/>
      <c r="D85" s="133"/>
      <c r="E85" s="91" t="s">
        <v>118</v>
      </c>
      <c r="F85" s="218"/>
      <c r="G85" s="219"/>
    </row>
    <row r="86" spans="1:8" ht="15" customHeight="1" x14ac:dyDescent="0.2">
      <c r="A86" s="80">
        <v>546</v>
      </c>
      <c r="B86" s="81" t="s">
        <v>29</v>
      </c>
      <c r="C86" s="70" t="s">
        <v>56</v>
      </c>
      <c r="D86" s="81" t="s">
        <v>28</v>
      </c>
      <c r="E86" s="79" t="s">
        <v>67</v>
      </c>
      <c r="F86" s="202">
        <f t="shared" ref="F86" si="13">F84+TIME(0,4,0)</f>
        <v>0.74999999999999889</v>
      </c>
      <c r="G86" s="203">
        <f t="shared" ref="G86" si="14">G84+TIME(0,3,0)</f>
        <v>0.76597222222222106</v>
      </c>
      <c r="H86" s="1">
        <v>1</v>
      </c>
    </row>
    <row r="87" spans="1:8" ht="15" customHeight="1" x14ac:dyDescent="0.2">
      <c r="A87" s="80"/>
      <c r="B87" s="82"/>
      <c r="C87" s="115"/>
      <c r="D87" s="150"/>
      <c r="E87" s="117" t="s">
        <v>66</v>
      </c>
      <c r="F87" s="218"/>
      <c r="G87" s="219"/>
    </row>
    <row r="88" spans="1:8" ht="15" customHeight="1" x14ac:dyDescent="0.2">
      <c r="A88" s="62">
        <v>4212</v>
      </c>
      <c r="B88" s="59" t="s">
        <v>103</v>
      </c>
      <c r="C88" s="64" t="s">
        <v>56</v>
      </c>
      <c r="D88" s="78" t="s">
        <v>104</v>
      </c>
      <c r="E88" s="113" t="s">
        <v>68</v>
      </c>
      <c r="F88" s="202">
        <f t="shared" ref="F88" si="15">F86+TIME(0,4,0)</f>
        <v>0.75277777777777666</v>
      </c>
      <c r="G88" s="203">
        <f t="shared" ref="G88" si="16">G86+TIME(0,3,0)</f>
        <v>0.76805555555555438</v>
      </c>
      <c r="H88" s="1">
        <v>1</v>
      </c>
    </row>
    <row r="89" spans="1:8" ht="15" customHeight="1" thickBot="1" x14ac:dyDescent="0.25">
      <c r="A89" s="114"/>
      <c r="B89" s="104"/>
      <c r="C89" s="115"/>
      <c r="D89" s="105"/>
      <c r="E89" s="116" t="s">
        <v>55</v>
      </c>
      <c r="F89" s="220"/>
      <c r="G89" s="221"/>
    </row>
    <row r="90" spans="1:8" ht="27" customHeight="1" thickTop="1" thickBot="1" x14ac:dyDescent="0.3">
      <c r="A90" s="228"/>
      <c r="B90" s="231" t="s">
        <v>225</v>
      </c>
      <c r="C90" s="229"/>
      <c r="D90" s="230"/>
      <c r="E90" s="230"/>
      <c r="F90" s="194">
        <f>G88+TIME(0,49,0)</f>
        <v>0.80208333333333215</v>
      </c>
      <c r="G90" s="45"/>
      <c r="H90" s="2">
        <f>SUM(H3:H89)</f>
        <v>63</v>
      </c>
    </row>
    <row r="91" spans="1:8" ht="15.75" customHeight="1" thickTop="1" x14ac:dyDescent="0.2">
      <c r="A91" s="1"/>
    </row>
    <row r="92" spans="1:8" ht="15.75" customHeight="1" x14ac:dyDescent="0.2">
      <c r="A92" s="1"/>
    </row>
    <row r="93" spans="1:8" ht="15.75" customHeight="1" x14ac:dyDescent="0.2">
      <c r="A93" s="1"/>
    </row>
    <row r="94" spans="1:8" ht="15.75" customHeight="1" x14ac:dyDescent="0.2">
      <c r="A94" s="1"/>
    </row>
    <row r="95" spans="1:8" ht="15.75" customHeight="1" x14ac:dyDescent="0.2">
      <c r="A95" s="1"/>
    </row>
    <row r="96" spans="1:8" ht="15.75" customHeight="1" x14ac:dyDescent="0.2">
      <c r="A96" s="1"/>
    </row>
    <row r="97" spans="1:1" x14ac:dyDescent="0.2">
      <c r="A97" s="1"/>
    </row>
    <row r="98" spans="1:1" ht="15.75" customHeight="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</sheetData>
  <sheetProtection algorithmName="SHA-512" hashValue="z0kFivaMQmUmbCJdDVsW0Grd0fs2qL07B9nc0Dd5KNh7seH8wkJGHqRF1Q8BJvE1vEV7dZHaC2JRFawcUni08A==" saltValue="7TwFSfodhmjVmYS+1cvO0g==" spinCount="100000" sheet="1" objects="1" scenarios="1"/>
  <mergeCells count="1">
    <mergeCell ref="A1:G2"/>
  </mergeCells>
  <phoneticPr fontId="0" type="noConversion"/>
  <pageMargins left="0.19685039370078741" right="0.19685039370078741" top="0.59055118110236227" bottom="0" header="0.51181102362204722" footer="0.39370078740157483"/>
  <pageSetup paperSize="9"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2B9C-5877-43DF-8E06-3AAA42213A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3" t="s">
        <v>12</v>
      </c>
      <c r="C1" s="3" t="s">
        <v>8</v>
      </c>
      <c r="D1" s="3" t="s">
        <v>10</v>
      </c>
      <c r="E1" s="3" t="s">
        <v>13</v>
      </c>
    </row>
    <row r="2" spans="1:5" x14ac:dyDescent="0.2">
      <c r="A2" s="3">
        <v>1723</v>
      </c>
      <c r="B2" s="3" t="s">
        <v>14</v>
      </c>
      <c r="C2" s="3" t="s">
        <v>8</v>
      </c>
      <c r="D2" s="3" t="s">
        <v>11</v>
      </c>
      <c r="E2" s="3" t="s">
        <v>15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3" t="s">
        <v>16</v>
      </c>
      <c r="C4" s="3" t="s">
        <v>7</v>
      </c>
      <c r="D4" s="3" t="s">
        <v>17</v>
      </c>
      <c r="E4" s="3" t="s">
        <v>18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3" t="s">
        <v>19</v>
      </c>
      <c r="C6" s="3" t="s">
        <v>8</v>
      </c>
      <c r="D6" s="3" t="s">
        <v>17</v>
      </c>
      <c r="E6" s="3" t="s">
        <v>20</v>
      </c>
    </row>
    <row r="7" spans="1:5" x14ac:dyDescent="0.2">
      <c r="A7" s="3"/>
      <c r="B7" s="3" t="s">
        <v>21</v>
      </c>
      <c r="C7" s="3" t="s">
        <v>8</v>
      </c>
      <c r="D7" s="3" t="s">
        <v>17</v>
      </c>
      <c r="E7" s="3" t="s">
        <v>22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3" t="s">
        <v>23</v>
      </c>
      <c r="C10" s="3" t="s">
        <v>8</v>
      </c>
      <c r="D10" s="3" t="s">
        <v>9</v>
      </c>
      <c r="E10" s="3" t="s">
        <v>24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6"/>
      <c r="B17" s="7"/>
      <c r="C17" s="3"/>
      <c r="D17" s="3"/>
      <c r="E17" s="5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Blad1</vt:lpstr>
      <vt:lpstr>Blad4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2024-10-16T20:34:09Z</cp:lastPrinted>
  <dcterms:created xsi:type="dcterms:W3CDTF">2001-12-24T09:07:19Z</dcterms:created>
  <dcterms:modified xsi:type="dcterms:W3CDTF">2025-02-14T08:13:00Z</dcterms:modified>
</cp:coreProperties>
</file>