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AD20FEAE-5378-744D-A079-6A3A9422E82D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Blad1!$A$1:$G$105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2" i="1" l="1"/>
  <c r="F9" i="1" l="1"/>
  <c r="F10" i="1" s="1"/>
  <c r="F11" i="1" s="1"/>
  <c r="F12" i="1" l="1"/>
  <c r="F13" i="1" s="1"/>
  <c r="F14" i="1" l="1"/>
  <c r="F15" i="1" s="1"/>
  <c r="G9" i="1" s="1"/>
  <c r="G10" i="1" l="1"/>
  <c r="G11" i="1" l="1"/>
  <c r="G12" i="1" s="1"/>
  <c r="G13" i="1" s="1"/>
  <c r="G14" i="1" s="1"/>
  <c r="G15" i="1" s="1"/>
  <c r="F16" i="1" l="1"/>
  <c r="F18" i="1" s="1"/>
  <c r="F19" i="1" s="1"/>
  <c r="F20" i="1" s="1"/>
  <c r="F21" i="1" s="1"/>
  <c r="F22" i="1" s="1"/>
  <c r="F17" i="1"/>
  <c r="F23" i="1" l="1"/>
  <c r="G17" i="1" s="1"/>
  <c r="G18" i="1" s="1"/>
  <c r="G19" i="1" s="1"/>
  <c r="G20" i="1" s="1"/>
  <c r="G21" i="1" s="1"/>
  <c r="G22" i="1" s="1"/>
  <c r="G23" i="1" s="1"/>
  <c r="F24" i="1" l="1"/>
  <c r="F25" i="1"/>
  <c r="F26" i="1" s="1"/>
  <c r="F27" i="1" s="1"/>
  <c r="F28" i="1" s="1"/>
  <c r="F29" i="1" s="1"/>
  <c r="F30" i="1" s="1"/>
  <c r="F31" i="1" s="1"/>
  <c r="F32" i="1" s="1"/>
  <c r="G25" i="1" s="1"/>
  <c r="G26" i="1" s="1"/>
  <c r="G27" i="1" s="1"/>
  <c r="G28" i="1" s="1"/>
  <c r="G29" i="1" s="1"/>
  <c r="G30" i="1" s="1"/>
  <c r="G31" i="1" l="1"/>
  <c r="G32" i="1" s="1"/>
  <c r="F35" i="1" s="1"/>
  <c r="F33" i="1" l="1"/>
  <c r="F36" i="1"/>
  <c r="F37" i="1" s="1"/>
  <c r="F38" i="1" s="1"/>
  <c r="F39" i="1" s="1"/>
  <c r="F40" i="1" l="1"/>
  <c r="G35" i="1" s="1"/>
  <c r="G36" i="1" l="1"/>
  <c r="G37" i="1" s="1"/>
  <c r="G38" i="1" s="1"/>
  <c r="G39" i="1" s="1"/>
  <c r="G40" i="1" s="1"/>
  <c r="F42" i="1" s="1"/>
  <c r="F43" i="1" l="1"/>
  <c r="F44" i="1" s="1"/>
  <c r="F45" i="1" s="1"/>
  <c r="F46" i="1" s="1"/>
  <c r="F47" i="1" s="1"/>
  <c r="G42" i="1" s="1"/>
  <c r="F41" i="1"/>
  <c r="G43" i="1" l="1"/>
  <c r="G44" i="1" s="1"/>
  <c r="G45" i="1" s="1"/>
  <c r="G46" i="1" s="1"/>
  <c r="G47" i="1" s="1"/>
  <c r="F48" i="1" s="1"/>
  <c r="F49" i="1" s="1"/>
  <c r="F50" i="1" s="1"/>
  <c r="F51" i="1" l="1"/>
  <c r="F52" i="1" s="1"/>
  <c r="F53" i="1" s="1"/>
  <c r="F54" i="1" s="1"/>
  <c r="G49" i="1" s="1"/>
  <c r="G50" i="1" s="1"/>
  <c r="G51" i="1" s="1"/>
  <c r="G52" i="1" s="1"/>
  <c r="G53" i="1" l="1"/>
  <c r="G54" i="1" s="1"/>
  <c r="F57" i="1" s="1"/>
  <c r="F58" i="1" l="1"/>
  <c r="F59" i="1" s="1"/>
  <c r="G57" i="1" s="1"/>
  <c r="G58" i="1" s="1"/>
  <c r="G59" i="1" s="1"/>
  <c r="F55" i="1"/>
  <c r="F60" i="1" l="1"/>
  <c r="F62" i="1" s="1"/>
  <c r="F63" i="1" s="1"/>
  <c r="F64" i="1" s="1"/>
  <c r="F65" i="1" l="1"/>
  <c r="F66" i="1" s="1"/>
  <c r="F67" i="1" s="1"/>
  <c r="G62" i="1" s="1"/>
  <c r="G63" i="1" s="1"/>
  <c r="G64" i="1" s="1"/>
  <c r="G65" i="1" l="1"/>
  <c r="G66" i="1" s="1"/>
  <c r="G67" i="1" s="1"/>
  <c r="F69" i="1" l="1"/>
  <c r="F68" i="1"/>
  <c r="F70" i="1" l="1"/>
  <c r="F71" i="1" s="1"/>
  <c r="F72" i="1" s="1"/>
  <c r="F73" i="1" s="1"/>
  <c r="F74" i="1" s="1"/>
  <c r="G69" i="1" s="1"/>
  <c r="G70" i="1" l="1"/>
  <c r="G71" i="1" s="1"/>
  <c r="G72" i="1" s="1"/>
  <c r="G73" i="1" s="1"/>
  <c r="G74" i="1" s="1"/>
  <c r="F75" i="1" s="1"/>
  <c r="F76" i="1" l="1"/>
  <c r="F77" i="1"/>
  <c r="F78" i="1" s="1"/>
  <c r="F79" i="1" l="1"/>
  <c r="F80" i="1" s="1"/>
  <c r="F81" i="1" s="1"/>
  <c r="F82" i="1" s="1"/>
  <c r="G76" i="1" s="1"/>
  <c r="G77" i="1" s="1"/>
  <c r="G78" i="1" s="1"/>
  <c r="G79" i="1"/>
  <c r="G80" i="1" s="1"/>
  <c r="G81" i="1" s="1"/>
  <c r="G82" i="1" s="1"/>
  <c r="F84" i="1" s="1"/>
  <c r="F86" i="1" l="1"/>
  <c r="F87" i="1" s="1"/>
  <c r="F88" i="1" s="1"/>
  <c r="F90" i="1" s="1"/>
  <c r="F92" i="1" s="1"/>
  <c r="F94" i="1" s="1"/>
  <c r="F96" i="1" s="1"/>
  <c r="F98" i="1" s="1"/>
  <c r="F100" i="1" s="1"/>
  <c r="G86" i="1" s="1"/>
  <c r="G87" i="1" s="1"/>
  <c r="G88" i="1" s="1"/>
  <c r="G90" i="1" s="1"/>
  <c r="G92" i="1" s="1"/>
  <c r="G94" i="1" s="1"/>
  <c r="G96" i="1" l="1"/>
  <c r="G98" i="1" s="1"/>
  <c r="G100" i="1" s="1"/>
  <c r="F102" i="1" s="1"/>
</calcChain>
</file>

<file path=xl/sharedStrings.xml><?xml version="1.0" encoding="utf-8"?>
<sst xmlns="http://schemas.openxmlformats.org/spreadsheetml/2006/main" count="368" uniqueCount="266">
  <si>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</si>
  <si>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</si>
  <si>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</si>
  <si>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</si>
  <si>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</si>
  <si>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</si>
  <si>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</si>
  <si>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</si>
  <si>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</si>
  <si>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</si>
  <si>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</si>
  <si>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</si>
  <si>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</si>
  <si>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</si>
  <si>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</si>
  <si>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</si>
  <si>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</si>
  <si>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</si>
  <si>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</si>
  <si>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</si>
  <si>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</si>
  <si>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</si>
  <si>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</si>
  <si>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</si>
  <si>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</si>
  <si>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</si>
  <si>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</si>
  <si>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</si>
  <si>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Tielen ( B. )</t>
  </si>
  <si>
    <t>Jordy van der Wijst</t>
  </si>
  <si>
    <t>Ros</t>
  </si>
  <si>
    <t>Stephano Mulder</t>
  </si>
  <si>
    <t>Kenny Kanora</t>
  </si>
  <si>
    <t xml:space="preserve">Phantom &amp;Phox </t>
  </si>
  <si>
    <t>Eersel</t>
  </si>
  <si>
    <t>Chantal v. der Wijst</t>
  </si>
  <si>
    <t>Griendtsveen</t>
  </si>
  <si>
    <t>Heesch</t>
  </si>
  <si>
    <t>Wim van Rooij</t>
  </si>
  <si>
    <t>Bergeijk</t>
  </si>
  <si>
    <t>Appie de Greef</t>
  </si>
  <si>
    <t>Duc de Brabant</t>
  </si>
  <si>
    <t>Piet van de Brand</t>
  </si>
  <si>
    <t>Nispen</t>
  </si>
  <si>
    <t>Patrick Engelen</t>
  </si>
  <si>
    <t>Lierop</t>
  </si>
  <si>
    <t>Darlet &amp; Dasper</t>
  </si>
  <si>
    <t>Apollo &amp;Jupiter &amp;</t>
  </si>
  <si>
    <t>Devil &amp; Fabian &amp;</t>
  </si>
  <si>
    <t>Rebbel &amp; Rocky</t>
  </si>
  <si>
    <t>Enkel- &amp; Tweespan Paarden</t>
  </si>
  <si>
    <t>Tweespan  pony's</t>
  </si>
  <si>
    <t>Jan van Tien</t>
  </si>
  <si>
    <t>Corke &amp; Jantje</t>
  </si>
  <si>
    <t>Dennis Rijntjes</t>
  </si>
  <si>
    <t>Aarle Rixtel</t>
  </si>
  <si>
    <t>Camus &amp; Romeo</t>
  </si>
  <si>
    <t>Pascal Meere</t>
  </si>
  <si>
    <t>Oudenaarde ( B. )</t>
  </si>
  <si>
    <t>Marel Coolen</t>
  </si>
  <si>
    <t>Hans Hoens</t>
  </si>
  <si>
    <t>Borkel &amp; Schaft</t>
  </si>
  <si>
    <t>Kees Vorstenbosch</t>
  </si>
  <si>
    <t>Veldhoven</t>
  </si>
  <si>
    <t>Niels Vermeulen</t>
  </si>
  <si>
    <t>Lars Verstegen</t>
  </si>
  <si>
    <t>Melick</t>
  </si>
  <si>
    <t>Angie</t>
  </si>
  <si>
    <t>Ger Verstegen</t>
  </si>
  <si>
    <t>Roermond</t>
  </si>
  <si>
    <t>Calypso</t>
  </si>
  <si>
    <t>Reusel</t>
  </si>
  <si>
    <t>Marc Hanssen</t>
  </si>
  <si>
    <t>Venray</t>
  </si>
  <si>
    <t>Orento</t>
  </si>
  <si>
    <t>Dries Vissers</t>
  </si>
  <si>
    <t>Arendonk ( B. )</t>
  </si>
  <si>
    <t>Ruben v.d. Landweg</t>
  </si>
  <si>
    <t>Karel Geentjens</t>
  </si>
  <si>
    <t>Vlimmeren ( B. )</t>
  </si>
  <si>
    <t>Meijel</t>
  </si>
  <si>
    <t>Romy</t>
  </si>
  <si>
    <t>Honetta &amp; Kalypso</t>
  </si>
  <si>
    <t>Jasper &amp; Vincent</t>
  </si>
  <si>
    <t>Annemiek Castelijns</t>
  </si>
  <si>
    <t>Hans Verhoeven</t>
  </si>
  <si>
    <t>Valkensward</t>
  </si>
  <si>
    <t>Inova</t>
  </si>
  <si>
    <t>Tinus van Kuyk</t>
  </si>
  <si>
    <t>Leo van de Burgt</t>
  </si>
  <si>
    <t>Elco &amp; Gabor</t>
  </si>
  <si>
    <t>222.</t>
  </si>
  <si>
    <t>444.</t>
  </si>
  <si>
    <t>Johan van Hooydonk</t>
  </si>
  <si>
    <t>Bavel</t>
  </si>
  <si>
    <t>Fragnes &amp; Lymora</t>
  </si>
  <si>
    <t>1PA</t>
  </si>
  <si>
    <t>133.</t>
  </si>
  <si>
    <t>1.</t>
  </si>
  <si>
    <t>Gabriëlle Faber</t>
  </si>
  <si>
    <t>1PO</t>
  </si>
  <si>
    <t>Gilze</t>
  </si>
  <si>
    <t>Matcho</t>
  </si>
  <si>
    <t>Spetter</t>
  </si>
  <si>
    <t>2PO</t>
  </si>
  <si>
    <t>144.</t>
  </si>
  <si>
    <t>Oiraschot</t>
  </si>
  <si>
    <t>Prince</t>
  </si>
  <si>
    <t>155.</t>
  </si>
  <si>
    <t>Maarten Krom</t>
  </si>
  <si>
    <t>Iashya</t>
  </si>
  <si>
    <t>Zapporro</t>
  </si>
  <si>
    <t>Moniek Classens</t>
  </si>
  <si>
    <t>Dorado</t>
  </si>
  <si>
    <t>Jur Bayens</t>
  </si>
  <si>
    <t>Duizel</t>
  </si>
  <si>
    <t>Sem</t>
  </si>
  <si>
    <t>Reguliere wedstrijd</t>
  </si>
  <si>
    <t>Dirk Bastiaans</t>
  </si>
  <si>
    <t>Boyke</t>
  </si>
  <si>
    <t>Deurne</t>
  </si>
  <si>
    <t>Inez Oeyen</t>
  </si>
  <si>
    <t>Peer ( B. )</t>
  </si>
  <si>
    <t>Casper</t>
  </si>
  <si>
    <t>Perry Hendriks</t>
  </si>
  <si>
    <t>Gastel</t>
  </si>
  <si>
    <t>Niek</t>
  </si>
  <si>
    <t>Bas de Koning</t>
  </si>
  <si>
    <t>Asperen</t>
  </si>
  <si>
    <t>Truus</t>
  </si>
  <si>
    <t>166.</t>
  </si>
  <si>
    <t>Eric Eijpelaer</t>
  </si>
  <si>
    <t>Prinsenbeek</t>
  </si>
  <si>
    <t xml:space="preserve">Rumble / Strana </t>
  </si>
  <si>
    <t>Eddie 97</t>
  </si>
  <si>
    <t>Dana Oeyen</t>
  </si>
  <si>
    <t>Danny Mariën</t>
  </si>
  <si>
    <t>Berckem ( B. )</t>
  </si>
  <si>
    <t>Nikita</t>
  </si>
  <si>
    <t>177.</t>
  </si>
  <si>
    <t>188.</t>
  </si>
  <si>
    <t>Edwin Dellebeke</t>
  </si>
  <si>
    <t>Nugget STW</t>
  </si>
  <si>
    <t>Oost-Souburg</t>
  </si>
  <si>
    <t>199.</t>
  </si>
  <si>
    <t>211.</t>
  </si>
  <si>
    <t>2.</t>
  </si>
  <si>
    <t>Dirk Vanhees</t>
  </si>
  <si>
    <t>Wellen ( B. )</t>
  </si>
  <si>
    <t>Melbourne</t>
  </si>
  <si>
    <t>Harry Bartels</t>
  </si>
  <si>
    <t>2PA</t>
  </si>
  <si>
    <t>Salsido &amp; Sandro</t>
  </si>
  <si>
    <t>233.</t>
  </si>
  <si>
    <t>Jan Heijnen</t>
  </si>
  <si>
    <t>Art &amp; Zipke</t>
  </si>
  <si>
    <t>Harrie Verstappen</t>
  </si>
  <si>
    <t>Hanna &amp; Indiaan</t>
  </si>
  <si>
    <t>Joeri van Hulle</t>
  </si>
  <si>
    <t>Zwevezele ( B. )</t>
  </si>
  <si>
    <t>Lonneke v. den Eijnden</t>
  </si>
  <si>
    <t>Michiel van Hulle</t>
  </si>
  <si>
    <t>Vlekkie &amp; Zilver</t>
  </si>
  <si>
    <t>Nestor - Rose  &amp; Zazou</t>
  </si>
  <si>
    <t>Charlie &amp; Vlekkie</t>
  </si>
  <si>
    <t>Fire &amp; Valentino</t>
  </si>
  <si>
    <t>Imka</t>
  </si>
  <si>
    <t>244.</t>
  </si>
  <si>
    <t>255.</t>
  </si>
  <si>
    <t>Ronny Kanora</t>
  </si>
  <si>
    <t>266.</t>
  </si>
  <si>
    <t>Valerie Kerckhofs</t>
  </si>
  <si>
    <t>Nijlen ( B. )</t>
  </si>
  <si>
    <t>Rambo &amp; Rocky</t>
  </si>
  <si>
    <t>Sam van Riet</t>
  </si>
  <si>
    <t>Guapo &amp; Rambo</t>
  </si>
  <si>
    <t>Hogeland's Dax &amp;Tuc</t>
  </si>
  <si>
    <t>277.</t>
  </si>
  <si>
    <t>288.</t>
  </si>
  <si>
    <t>Hans van Meer</t>
  </si>
  <si>
    <t>Riel</t>
  </si>
  <si>
    <t>Fabian &amp; Tommie</t>
  </si>
  <si>
    <t>Tessa in 't Groen</t>
  </si>
  <si>
    <t>Dongen</t>
  </si>
  <si>
    <t>Casper &amp; Chucky</t>
  </si>
  <si>
    <t>Fleurtje Vorstenbosch</t>
  </si>
  <si>
    <t>Erik Verloo</t>
  </si>
  <si>
    <t>Simmy &amp; Tonnie</t>
  </si>
  <si>
    <t>Johan Beliën</t>
  </si>
  <si>
    <t>Hamont  ( B. )</t>
  </si>
  <si>
    <t>Annie &amp; Dirk &amp;</t>
  </si>
  <si>
    <t>Mick &amp; Teun</t>
  </si>
  <si>
    <t>64.</t>
  </si>
  <si>
    <t>Bernd Wouters</t>
  </si>
  <si>
    <t>Berendrecht ( B. )</t>
  </si>
  <si>
    <t>Blade &amp; Janneke</t>
  </si>
  <si>
    <t>Leandro &amp; Teuntje</t>
  </si>
  <si>
    <t>Rudy van Bylen</t>
  </si>
  <si>
    <t>Geel ( B. )</t>
  </si>
  <si>
    <t>Horace &amp; Tia</t>
  </si>
  <si>
    <t>Jolie &amp; Jumper</t>
  </si>
  <si>
    <t>Poppel ( B. )</t>
  </si>
  <si>
    <t>Killian &amp; Louis</t>
  </si>
  <si>
    <t>299.</t>
  </si>
  <si>
    <t>311.</t>
  </si>
  <si>
    <t>Extreem &amp; Ibaro</t>
  </si>
  <si>
    <t>Sjoerd Lenssen</t>
  </si>
  <si>
    <t>Sam Couwenberg</t>
  </si>
  <si>
    <t>Veulen</t>
  </si>
  <si>
    <t>Greeskamp Cobus &amp;</t>
  </si>
  <si>
    <t>322.</t>
  </si>
  <si>
    <t>4PO</t>
  </si>
  <si>
    <t>Nistelrode</t>
  </si>
  <si>
    <t>Bob &amp; Lwex</t>
  </si>
  <si>
    <t>Guido Geutjens</t>
  </si>
  <si>
    <t>Jeugd</t>
  </si>
  <si>
    <t>Ilse Looijmans</t>
  </si>
  <si>
    <t>Lommel ( B. )</t>
  </si>
  <si>
    <t>Kaya Martinus</t>
  </si>
  <si>
    <t>Nijmewgen</t>
  </si>
  <si>
    <t xml:space="preserve">Binky </t>
  </si>
  <si>
    <t>Tilburg</t>
  </si>
  <si>
    <t>Nick Weytjens</t>
  </si>
  <si>
    <t>Zutendaal ( B. )</t>
  </si>
  <si>
    <t>Prins &amp; Romy</t>
  </si>
  <si>
    <t>Ares &amp; Jupiter</t>
  </si>
  <si>
    <t>Cobor &amp; Mavino</t>
  </si>
  <si>
    <t>Parcours verkennen +/- 10 min.  &amp;  Finale Enkelspan &amp; Tweespan Paarden.</t>
  </si>
  <si>
    <t>Cléo van Dorp</t>
  </si>
  <si>
    <t>Langspan pony's &amp; Paarden</t>
  </si>
  <si>
    <t>Chantal Brugmans</t>
  </si>
  <si>
    <t>TanPO</t>
  </si>
  <si>
    <t>Ali &amp; Sam</t>
  </si>
  <si>
    <t>Menteam Willems</t>
  </si>
  <si>
    <t>Katrien &amp; Liesje</t>
  </si>
  <si>
    <t>Anthony Hordé</t>
  </si>
  <si>
    <t>4PA</t>
  </si>
  <si>
    <t>Domart sur la Luce</t>
  </si>
  <si>
    <t>Pelt ( B. )</t>
  </si>
  <si>
    <t>Amske &amp; Apollo &amp;</t>
  </si>
  <si>
    <t>Billy &amp; Dani &amp;</t>
  </si>
  <si>
    <t>Nixon &amp; Zultan</t>
  </si>
  <si>
    <t>Enkel- &amp; Tweespan Pony's en Paarden</t>
  </si>
  <si>
    <t xml:space="preserve">Finale Langspan pony's.  </t>
  </si>
  <si>
    <t>Frankrijk</t>
  </si>
  <si>
    <t>08.30</t>
  </si>
  <si>
    <t>Jacco</t>
  </si>
  <si>
    <t>Johan van Meer</t>
  </si>
  <si>
    <t>Wernhout ( B. )</t>
  </si>
  <si>
    <t>King &amp; Linsay &amp;</t>
  </si>
  <si>
    <t>Marah &amp; Mustang</t>
  </si>
  <si>
    <t>Parcours verkennen +/- 10 min.  &amp;  Finale Tweespan Pony's .</t>
  </si>
  <si>
    <t>Prijsuitreiking Jeugd  &amp;&amp;  Huldiging Rodinde Rutjens  wereldkampioene 2PO</t>
  </si>
  <si>
    <t xml:space="preserve">Stephano Mulder </t>
  </si>
  <si>
    <t>4.</t>
  </si>
  <si>
    <t>Demi Timmers</t>
  </si>
  <si>
    <t>Geldrop</t>
  </si>
  <si>
    <t>333.</t>
  </si>
  <si>
    <t>Piet Groenen</t>
  </si>
  <si>
    <t>Joyce &amp; Neapolitano-Alba</t>
  </si>
  <si>
    <t>Aanvang wedstrijd en parcours verkennen tot:</t>
  </si>
  <si>
    <t xml:space="preserve">Parcours verkennen +/- 10 min.  &amp;  Finale Enkelspan pony  </t>
  </si>
  <si>
    <r>
      <rPr>
        <b/>
        <sz val="14"/>
        <color rgb="FF002060"/>
        <rFont val="Calibri"/>
        <family val="2"/>
        <scheme val="minor"/>
      </rPr>
      <t xml:space="preserve">PAUZE </t>
    </r>
    <r>
      <rPr>
        <b/>
        <sz val="12"/>
        <color rgb="FF002060"/>
        <rFont val="Calibri"/>
        <family val="2"/>
        <scheme val="minor"/>
      </rPr>
      <t>&amp; Parcours verkennen</t>
    </r>
  </si>
  <si>
    <t>Joey</t>
  </si>
  <si>
    <t>Joker Magic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</si>
  <si>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</t>
    </r>
    <r>
      <rPr>
        <b/>
        <sz val="14"/>
        <color rgb="FF996633"/>
        <rFont val="Calibri"/>
        <family val="2"/>
        <scheme val="minor"/>
      </rPr>
      <t xml:space="preserve">E.G.M. -- Geldrop- Hippique 2023. </t>
    </r>
    <r>
      <rPr>
        <b/>
        <sz val="14"/>
        <rFont val="Calibri"/>
        <family val="2"/>
        <scheme val="minor"/>
      </rPr>
      <t xml:space="preserve">              </t>
    </r>
    <r>
      <rPr>
        <b/>
        <sz val="14"/>
        <color rgb="FF002060"/>
        <rFont val="Calibri"/>
        <family val="2"/>
        <scheme val="minor"/>
      </rPr>
      <t>Zondag 22 oktober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</si>
</sst>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.5"/>
      <name val="Calibri"/>
      <family val="2"/>
      <scheme val="minor"/>
    </font>
    <font>
      <sz val="12"/>
      <name val="Calibri"/>
      <family val="2"/>
    </font>
    <font>
      <sz val="1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2"/>
      <color rgb="FF002060"/>
      <name val="Calibri"/>
      <family val="2"/>
    </font>
    <font>
      <b/>
      <sz val="12"/>
      <color rgb="FF996633"/>
      <name val="Calibri"/>
      <family val="2"/>
      <scheme val="minor"/>
    </font>
    <font>
      <b/>
      <sz val="12"/>
      <color rgb="FF996633"/>
      <name val="Calibri"/>
      <family val="2"/>
    </font>
    <font>
      <b/>
      <sz val="16"/>
      <name val="Calibri"/>
      <family val="2"/>
      <scheme val="minor"/>
    </font>
    <font>
      <sz val="11"/>
      <color rgb="FF002060"/>
      <name val="Arial"/>
      <family val="2"/>
    </font>
    <font>
      <b/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0" fontId="7" fillId="3" borderId="26" xfId="0" applyFont="1" applyFill="1" applyBorder="1" applyAlignment="1">
      <alignment horizontal="right" vertical="center"/>
    </xf>
    <xf numFmtId="164" fontId="7" fillId="0" borderId="33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/>
    </xf>
    <xf numFmtId="49" fontId="8" fillId="0" borderId="25" xfId="0" applyNumberFormat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164" fontId="7" fillId="0" borderId="39" xfId="0" applyNumberFormat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right" vertical="center"/>
    </xf>
    <xf numFmtId="49" fontId="10" fillId="0" borderId="25" xfId="0" applyNumberFormat="1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164" fontId="7" fillId="2" borderId="38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15" fillId="4" borderId="24" xfId="0" applyFont="1" applyFill="1" applyBorder="1" applyAlignment="1">
      <alignment vertical="center"/>
    </xf>
    <xf numFmtId="0" fontId="11" fillId="2" borderId="25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164" fontId="7" fillId="2" borderId="57" xfId="0" applyNumberFormat="1" applyFont="1" applyFill="1" applyBorder="1" applyAlignment="1">
      <alignment horizontal="center" vertical="center"/>
    </xf>
    <xf numFmtId="164" fontId="7" fillId="0" borderId="58" xfId="0" applyNumberFormat="1" applyFont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64" fontId="7" fillId="2" borderId="25" xfId="0" applyNumberFormat="1" applyFont="1" applyFill="1" applyBorder="1" applyAlignment="1">
      <alignment horizontal="center" vertical="center"/>
    </xf>
    <xf numFmtId="164" fontId="7" fillId="0" borderId="50" xfId="0" applyNumberFormat="1" applyFont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164" fontId="21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49" fontId="22" fillId="6" borderId="25" xfId="0" applyNumberFormat="1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25" xfId="0" applyFont="1" applyFill="1" applyBorder="1" applyAlignment="1">
      <alignment horizontal="center" vertical="center"/>
    </xf>
    <xf numFmtId="164" fontId="21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31" xfId="0" applyFont="1" applyBorder="1"/>
    <xf numFmtId="0" fontId="22" fillId="0" borderId="26" xfId="0" applyFont="1" applyBorder="1" applyAlignment="1">
      <alignment horizontal="left" vertical="center"/>
    </xf>
    <xf numFmtId="0" fontId="22" fillId="0" borderId="30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0" fontId="22" fillId="0" borderId="44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164" fontId="22" fillId="0" borderId="41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47" xfId="0" applyFont="1" applyBorder="1" applyAlignment="1">
      <alignment vertical="center"/>
    </xf>
    <xf numFmtId="164" fontId="27" fillId="0" borderId="34" xfId="0" applyNumberFormat="1" applyFont="1" applyBorder="1" applyAlignment="1">
      <alignment horizontal="center" vertical="center"/>
    </xf>
    <xf numFmtId="164" fontId="27" fillId="0" borderId="35" xfId="0" applyNumberFormat="1" applyFont="1" applyBorder="1" applyAlignment="1">
      <alignment horizontal="center" vertical="center"/>
    </xf>
    <xf numFmtId="0" fontId="27" fillId="2" borderId="11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2" fillId="2" borderId="10" xfId="0" applyFont="1" applyFill="1" applyBorder="1" applyAlignment="1">
      <alignment horizontal="righ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164" fontId="22" fillId="0" borderId="34" xfId="0" applyNumberFormat="1" applyFont="1" applyBorder="1" applyAlignment="1">
      <alignment horizontal="center" vertical="center"/>
    </xf>
    <xf numFmtId="164" fontId="22" fillId="0" borderId="35" xfId="0" applyNumberFormat="1" applyFont="1" applyBorder="1" applyAlignment="1">
      <alignment horizontal="center" vertical="center"/>
    </xf>
    <xf numFmtId="0" fontId="22" fillId="2" borderId="21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7" fillId="2" borderId="11" xfId="0" applyFont="1" applyFill="1" applyBorder="1" applyAlignment="1">
      <alignment horizontal="right" vertical="top"/>
    </xf>
    <xf numFmtId="0" fontId="27" fillId="2" borderId="1" xfId="0" applyFont="1" applyFill="1" applyBorder="1" applyAlignment="1">
      <alignment horizontal="left" vertical="top"/>
    </xf>
    <xf numFmtId="164" fontId="22" fillId="0" borderId="43" xfId="0" applyNumberFormat="1" applyFont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7" fillId="2" borderId="21" xfId="0" applyFont="1" applyFill="1" applyBorder="1" applyAlignment="1">
      <alignment horizontal="right" vertical="center"/>
    </xf>
    <xf numFmtId="164" fontId="27" fillId="0" borderId="42" xfId="0" applyNumberFormat="1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2" borderId="10" xfId="0" applyFont="1" applyFill="1" applyBorder="1" applyAlignment="1">
      <alignment horizontal="right" vertical="center"/>
    </xf>
    <xf numFmtId="0" fontId="27" fillId="2" borderId="7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164" fontId="22" fillId="0" borderId="36" xfId="0" applyNumberFormat="1" applyFont="1" applyBorder="1" applyAlignment="1">
      <alignment horizontal="center" vertical="center"/>
    </xf>
    <xf numFmtId="164" fontId="22" fillId="0" borderId="42" xfId="0" applyNumberFormat="1" applyFont="1" applyBorder="1" applyAlignment="1">
      <alignment horizontal="center" vertical="center"/>
    </xf>
    <xf numFmtId="164" fontId="22" fillId="0" borderId="37" xfId="0" applyNumberFormat="1" applyFont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164" fontId="27" fillId="0" borderId="36" xfId="0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/>
    </xf>
    <xf numFmtId="0" fontId="28" fillId="0" borderId="21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164" fontId="27" fillId="2" borderId="40" xfId="0" applyNumberFormat="1" applyFont="1" applyFill="1" applyBorder="1" applyAlignment="1">
      <alignment horizontal="center" vertical="center"/>
    </xf>
    <xf numFmtId="164" fontId="27" fillId="2" borderId="41" xfId="0" applyNumberFormat="1" applyFont="1" applyFill="1" applyBorder="1" applyAlignment="1">
      <alignment horizontal="center" vertical="center"/>
    </xf>
    <xf numFmtId="164" fontId="27" fillId="0" borderId="40" xfId="0" applyNumberFormat="1" applyFont="1" applyBorder="1" applyAlignment="1">
      <alignment horizontal="center" vertical="center"/>
    </xf>
    <xf numFmtId="164" fontId="27" fillId="0" borderId="41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9" fillId="3" borderId="4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9" fillId="6" borderId="25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right" vertical="center"/>
    </xf>
    <xf numFmtId="0" fontId="9" fillId="6" borderId="50" xfId="0" applyFont="1" applyFill="1" applyBorder="1" applyAlignment="1">
      <alignment horizontal="left" vertical="center"/>
    </xf>
    <xf numFmtId="0" fontId="28" fillId="5" borderId="10" xfId="0" applyFont="1" applyFill="1" applyBorder="1" applyAlignment="1">
      <alignment horizontal="right" vertical="center"/>
    </xf>
    <xf numFmtId="0" fontId="28" fillId="5" borderId="59" xfId="0" applyFont="1" applyFill="1" applyBorder="1" applyAlignment="1">
      <alignment horizontal="left" vertical="center"/>
    </xf>
    <xf numFmtId="0" fontId="28" fillId="0" borderId="59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26" fillId="5" borderId="21" xfId="0" applyFont="1" applyFill="1" applyBorder="1" applyAlignment="1">
      <alignment horizontal="right" vertical="center"/>
    </xf>
    <xf numFmtId="0" fontId="26" fillId="5" borderId="52" xfId="0" applyFont="1" applyFill="1" applyBorder="1" applyAlignment="1">
      <alignment horizontal="left" vertical="center"/>
    </xf>
    <xf numFmtId="0" fontId="22" fillId="0" borderId="65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30" fillId="0" borderId="31" xfId="0" applyFont="1" applyBorder="1"/>
    <xf numFmtId="49" fontId="22" fillId="2" borderId="25" xfId="0" applyNumberFormat="1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right" vertical="center"/>
    </xf>
    <xf numFmtId="0" fontId="23" fillId="2" borderId="50" xfId="0" applyFont="1" applyFill="1" applyBorder="1" applyAlignment="1">
      <alignment horizontal="left" vertical="center"/>
    </xf>
    <xf numFmtId="164" fontId="23" fillId="0" borderId="39" xfId="0" applyNumberFormat="1" applyFont="1" applyBorder="1" applyAlignment="1">
      <alignment horizontal="center" vertical="center"/>
    </xf>
    <xf numFmtId="0" fontId="28" fillId="0" borderId="10" xfId="0" applyFont="1" applyBorder="1"/>
    <xf numFmtId="0" fontId="28" fillId="0" borderId="7" xfId="0" applyFont="1" applyBorder="1"/>
    <xf numFmtId="0" fontId="28" fillId="0" borderId="7" xfId="0" applyFont="1" applyBorder="1" applyAlignment="1">
      <alignment horizontal="center"/>
    </xf>
    <xf numFmtId="0" fontId="28" fillId="0" borderId="20" xfId="0" applyFont="1" applyBorder="1"/>
    <xf numFmtId="0" fontId="27" fillId="0" borderId="11" xfId="0" applyFont="1" applyBorder="1" applyAlignment="1">
      <alignment horizontal="right" vertical="center"/>
    </xf>
    <xf numFmtId="0" fontId="26" fillId="0" borderId="62" xfId="0" applyFont="1" applyBorder="1" applyAlignment="1">
      <alignment horizontal="right" vertical="center"/>
    </xf>
    <xf numFmtId="0" fontId="26" fillId="0" borderId="63" xfId="0" applyFont="1" applyBorder="1" applyAlignment="1">
      <alignment vertical="center"/>
    </xf>
    <xf numFmtId="0" fontId="27" fillId="2" borderId="63" xfId="0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8" fillId="0" borderId="60" xfId="0" applyFont="1" applyBorder="1" applyAlignment="1">
      <alignment vertical="center"/>
    </xf>
    <xf numFmtId="0" fontId="28" fillId="0" borderId="60" xfId="0" applyFont="1" applyBorder="1" applyAlignment="1">
      <alignment horizontal="center" vertical="center"/>
    </xf>
    <xf numFmtId="0" fontId="27" fillId="0" borderId="56" xfId="0" applyFont="1" applyBorder="1" applyAlignment="1">
      <alignment horizontal="left" vertical="center"/>
    </xf>
    <xf numFmtId="0" fontId="23" fillId="0" borderId="23" xfId="0" applyFont="1" applyBorder="1" applyAlignment="1">
      <alignment horizontal="right" vertical="center"/>
    </xf>
    <xf numFmtId="0" fontId="22" fillId="2" borderId="63" xfId="0" applyFont="1" applyFill="1" applyBorder="1" applyAlignment="1">
      <alignment horizontal="center" vertical="center"/>
    </xf>
    <xf numFmtId="164" fontId="22" fillId="2" borderId="40" xfId="0" applyNumberFormat="1" applyFont="1" applyFill="1" applyBorder="1" applyAlignment="1">
      <alignment horizontal="center" vertical="center"/>
    </xf>
    <xf numFmtId="164" fontId="22" fillId="2" borderId="41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right" vertical="center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164" fontId="22" fillId="0" borderId="40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23" xfId="0" applyFont="1" applyBorder="1" applyAlignment="1">
      <alignment horizontal="right" vertical="center"/>
    </xf>
    <xf numFmtId="0" fontId="22" fillId="6" borderId="25" xfId="0" applyFont="1" applyFill="1" applyBorder="1" applyAlignment="1">
      <alignment horizontal="left" vertical="center"/>
    </xf>
    <xf numFmtId="164" fontId="22" fillId="3" borderId="38" xfId="0" applyNumberFormat="1" applyFont="1" applyFill="1" applyBorder="1" applyAlignment="1">
      <alignment horizontal="center" vertical="center"/>
    </xf>
    <xf numFmtId="164" fontId="22" fillId="0" borderId="39" xfId="0" applyNumberFormat="1" applyFont="1" applyBorder="1" applyAlignment="1">
      <alignment horizontal="center" vertical="center"/>
    </xf>
    <xf numFmtId="0" fontId="27" fillId="2" borderId="7" xfId="0" applyFont="1" applyFill="1" applyBorder="1" applyAlignment="1">
      <alignment vertical="center"/>
    </xf>
    <xf numFmtId="0" fontId="27" fillId="0" borderId="51" xfId="0" applyFont="1" applyBorder="1" applyAlignment="1">
      <alignment vertical="center"/>
    </xf>
    <xf numFmtId="164" fontId="27" fillId="0" borderId="43" xfId="0" applyNumberFormat="1" applyFont="1" applyBorder="1" applyAlignment="1">
      <alignment horizontal="center" vertical="center"/>
    </xf>
    <xf numFmtId="0" fontId="27" fillId="2" borderId="55" xfId="0" applyFont="1" applyFill="1" applyBorder="1" applyAlignment="1">
      <alignment horizontal="right" vertical="center"/>
    </xf>
    <xf numFmtId="0" fontId="27" fillId="0" borderId="60" xfId="0" applyFont="1" applyBorder="1" applyAlignment="1">
      <alignment horizontal="left" vertical="center"/>
    </xf>
    <xf numFmtId="0" fontId="27" fillId="0" borderId="60" xfId="0" applyFont="1" applyBorder="1" applyAlignment="1">
      <alignment horizontal="center" vertical="center"/>
    </xf>
    <xf numFmtId="164" fontId="27" fillId="0" borderId="45" xfId="0" applyNumberFormat="1" applyFont="1" applyBorder="1" applyAlignment="1">
      <alignment horizontal="center" vertical="center"/>
    </xf>
    <xf numFmtId="164" fontId="27" fillId="0" borderId="46" xfId="0" applyNumberFormat="1" applyFont="1" applyBorder="1" applyAlignment="1">
      <alignment horizontal="center" vertical="center"/>
    </xf>
    <xf numFmtId="0" fontId="22" fillId="2" borderId="22" xfId="0" applyFont="1" applyFill="1" applyBorder="1" applyAlignment="1">
      <alignment horizontal="right" vertical="center"/>
    </xf>
    <xf numFmtId="0" fontId="22" fillId="2" borderId="65" xfId="0" applyFont="1" applyFill="1" applyBorder="1" applyAlignment="1">
      <alignment vertical="center"/>
    </xf>
    <xf numFmtId="0" fontId="22" fillId="2" borderId="65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right" vertical="top"/>
    </xf>
    <xf numFmtId="0" fontId="22" fillId="2" borderId="7" xfId="0" applyFont="1" applyFill="1" applyBorder="1" applyAlignment="1">
      <alignment horizontal="left" vertical="top"/>
    </xf>
    <xf numFmtId="0" fontId="22" fillId="0" borderId="7" xfId="0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/>
    </xf>
    <xf numFmtId="0" fontId="22" fillId="0" borderId="20" xfId="0" applyFont="1" applyBorder="1" applyAlignment="1">
      <alignment horizontal="left" vertical="top"/>
    </xf>
    <xf numFmtId="0" fontId="27" fillId="2" borderId="21" xfId="0" applyFont="1" applyFill="1" applyBorder="1" applyAlignment="1">
      <alignment horizontal="right"/>
    </xf>
    <xf numFmtId="0" fontId="27" fillId="0" borderId="2" xfId="0" applyFont="1" applyBorder="1"/>
    <xf numFmtId="0" fontId="2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27" fillId="0" borderId="61" xfId="0" applyFont="1" applyBorder="1"/>
    <xf numFmtId="0" fontId="27" fillId="2" borderId="23" xfId="0" applyFont="1" applyFill="1" applyBorder="1" applyAlignment="1">
      <alignment horizontal="right" vertical="center"/>
    </xf>
    <xf numFmtId="49" fontId="27" fillId="2" borderId="25" xfId="0" applyNumberFormat="1" applyFont="1" applyFill="1" applyBorder="1" applyAlignment="1">
      <alignment horizontal="left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left" vertical="center"/>
    </xf>
    <xf numFmtId="164" fontId="27" fillId="0" borderId="39" xfId="0" applyNumberFormat="1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22" fillId="2" borderId="24" xfId="0" applyFont="1" applyFill="1" applyBorder="1" applyAlignment="1">
      <alignment vertical="center"/>
    </xf>
    <xf numFmtId="0" fontId="23" fillId="0" borderId="25" xfId="0" applyFont="1" applyBorder="1" applyAlignment="1">
      <alignment horizontal="left" vertical="center"/>
    </xf>
    <xf numFmtId="0" fontId="27" fillId="0" borderId="62" xfId="0" applyFont="1" applyBorder="1" applyAlignment="1">
      <alignment horizontal="right" vertical="center"/>
    </xf>
    <xf numFmtId="0" fontId="27" fillId="0" borderId="6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2" borderId="12" xfId="0" applyFont="1" applyFill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0" fontId="27" fillId="2" borderId="16" xfId="0" applyFont="1" applyFill="1" applyBorder="1" applyAlignment="1">
      <alignment horizontal="right" vertical="center"/>
    </xf>
    <xf numFmtId="0" fontId="27" fillId="0" borderId="65" xfId="0" applyFont="1" applyBorder="1" applyAlignment="1">
      <alignment horizontal="left" vertical="center"/>
    </xf>
    <xf numFmtId="0" fontId="27" fillId="2" borderId="67" xfId="0" applyFont="1" applyFill="1" applyBorder="1" applyAlignment="1">
      <alignment horizontal="right" vertical="center"/>
    </xf>
    <xf numFmtId="0" fontId="27" fillId="0" borderId="49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22" fillId="2" borderId="5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2" borderId="12" xfId="0" applyFont="1" applyFill="1" applyBorder="1" applyAlignment="1">
      <alignment horizontal="right" vertical="top"/>
    </xf>
    <xf numFmtId="0" fontId="22" fillId="2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31" fillId="0" borderId="20" xfId="0" applyFont="1" applyBorder="1" applyAlignment="1">
      <alignment horizontal="left" vertical="top"/>
    </xf>
    <xf numFmtId="0" fontId="22" fillId="2" borderId="11" xfId="0" applyFont="1" applyFill="1" applyBorder="1" applyAlignment="1">
      <alignment horizontal="right" vertical="top"/>
    </xf>
    <xf numFmtId="0" fontId="22" fillId="2" borderId="3" xfId="0" applyFont="1" applyFill="1" applyBorder="1" applyAlignment="1">
      <alignment horizontal="left" vertical="top"/>
    </xf>
    <xf numFmtId="0" fontId="22" fillId="0" borderId="4" xfId="0" applyFont="1" applyBorder="1" applyAlignment="1">
      <alignment vertical="top"/>
    </xf>
    <xf numFmtId="0" fontId="22" fillId="0" borderId="5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2" fillId="0" borderId="54" xfId="0" applyFont="1" applyBorder="1" applyAlignment="1">
      <alignment horizontal="left" vertical="top"/>
    </xf>
    <xf numFmtId="0" fontId="22" fillId="2" borderId="4" xfId="0" applyFont="1" applyFill="1" applyBorder="1" applyAlignment="1">
      <alignment horizontal="center" vertical="top"/>
    </xf>
    <xf numFmtId="0" fontId="22" fillId="2" borderId="5" xfId="0" applyFont="1" applyFill="1" applyBorder="1" applyAlignment="1">
      <alignment horizontal="left" vertical="top"/>
    </xf>
    <xf numFmtId="0" fontId="22" fillId="2" borderId="9" xfId="0" applyFont="1" applyFill="1" applyBorder="1" applyAlignment="1">
      <alignment horizontal="left" vertical="top"/>
    </xf>
    <xf numFmtId="0" fontId="22" fillId="2" borderId="2" xfId="0" applyFont="1" applyFill="1" applyBorder="1" applyAlignment="1">
      <alignment horizontal="left" vertical="top"/>
    </xf>
    <xf numFmtId="0" fontId="22" fillId="2" borderId="0" xfId="0" applyFont="1" applyFill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3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164" fontId="27" fillId="7" borderId="38" xfId="0" applyNumberFormat="1" applyFont="1" applyFill="1" applyBorder="1" applyAlignment="1">
      <alignment horizontal="center" vertical="center"/>
    </xf>
    <xf numFmtId="164" fontId="27" fillId="7" borderId="34" xfId="0" applyNumberFormat="1" applyFont="1" applyFill="1" applyBorder="1" applyAlignment="1">
      <alignment horizontal="center" vertical="center"/>
    </xf>
    <xf numFmtId="164" fontId="27" fillId="7" borderId="35" xfId="0" applyNumberFormat="1" applyFont="1" applyFill="1" applyBorder="1" applyAlignment="1">
      <alignment horizontal="center" vertical="center"/>
    </xf>
    <xf numFmtId="164" fontId="22" fillId="7" borderId="38" xfId="0" applyNumberFormat="1" applyFont="1" applyFill="1" applyBorder="1" applyAlignment="1">
      <alignment horizontal="center" vertical="center"/>
    </xf>
    <xf numFmtId="164" fontId="22" fillId="7" borderId="34" xfId="0" applyNumberFormat="1" applyFont="1" applyFill="1" applyBorder="1" applyAlignment="1">
      <alignment horizontal="center" vertical="center"/>
    </xf>
    <xf numFmtId="164" fontId="22" fillId="7" borderId="35" xfId="0" applyNumberFormat="1" applyFont="1" applyFill="1" applyBorder="1" applyAlignment="1">
      <alignment horizontal="center" vertical="center"/>
    </xf>
    <xf numFmtId="164" fontId="23" fillId="7" borderId="38" xfId="0" applyNumberFormat="1" applyFont="1" applyFill="1" applyBorder="1" applyAlignment="1">
      <alignment horizontal="center" vertical="center"/>
    </xf>
    <xf numFmtId="164" fontId="22" fillId="7" borderId="36" xfId="0" applyNumberFormat="1" applyFont="1" applyFill="1" applyBorder="1" applyAlignment="1">
      <alignment horizontal="center" vertical="center"/>
    </xf>
    <xf numFmtId="164" fontId="22" fillId="7" borderId="37" xfId="0" applyNumberFormat="1" applyFont="1" applyFill="1" applyBorder="1" applyAlignment="1">
      <alignment horizontal="center" vertical="center"/>
    </xf>
    <xf numFmtId="164" fontId="8" fillId="3" borderId="32" xfId="0" applyNumberFormat="1" applyFont="1" applyFill="1" applyBorder="1" applyAlignment="1">
      <alignment horizontal="center" vertical="center"/>
    </xf>
    <xf numFmtId="164" fontId="7" fillId="7" borderId="38" xfId="0" applyNumberFormat="1" applyFont="1" applyFill="1" applyBorder="1" applyAlignment="1">
      <alignment horizontal="center" vertical="center"/>
    </xf>
    <xf numFmtId="164" fontId="22" fillId="7" borderId="68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FFFF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zoomScale="90" zoomScaleNormal="9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J23" sqref="J23"/>
    </sheetView>
  </sheetViews>
  <sheetFormatPr baseColWidth="10" defaultColWidth="9.1640625" defaultRowHeight="14" x14ac:dyDescent="0.15"/>
  <cols>
    <col min="1" max="1" width="6.5" style="5" customWidth="1"/>
    <col min="2" max="2" width="25.5" style="1" customWidth="1"/>
    <col min="3" max="3" width="7.5" style="1" customWidth="1"/>
    <col min="4" max="4" width="18.33203125" style="1" customWidth="1"/>
    <col min="5" max="5" width="24" style="1" customWidth="1"/>
    <col min="6" max="7" width="9.5" style="1" customWidth="1"/>
    <col min="8" max="8" width="4.33203125" style="1" customWidth="1"/>
    <col min="9" max="9" width="9.1640625" style="1"/>
    <col min="10" max="10" width="12.1640625" style="1" customWidth="1"/>
    <col min="11" max="11" width="26.33203125" style="1" customWidth="1"/>
    <col min="12" max="12" width="9.1640625" style="1"/>
    <col min="13" max="13" width="16.33203125" style="1" customWidth="1"/>
    <col min="14" max="14" width="11.83203125" style="1" customWidth="1"/>
    <col min="15" max="15" width="17.5" style="1" customWidth="1"/>
    <col min="16" max="16384" width="9.1640625" style="1"/>
  </cols>
  <sheetData>
    <row r="1" spans="1:16" ht="6.75" customHeight="1" thickTop="1" x14ac:dyDescent="0.15">
      <c r="A1" s="300" t="s">
        <v>265</v>
      </c>
      <c r="B1" s="301"/>
      <c r="C1" s="301"/>
      <c r="D1" s="301"/>
      <c r="E1" s="301"/>
      <c r="F1" s="301"/>
      <c r="G1" s="302"/>
    </row>
    <row r="2" spans="1:16" ht="21.75" customHeight="1" thickBot="1" x14ac:dyDescent="0.2">
      <c r="A2" s="303"/>
      <c r="B2" s="304"/>
      <c r="C2" s="304"/>
      <c r="D2" s="304"/>
      <c r="E2" s="304"/>
      <c r="F2" s="304"/>
      <c r="G2" s="305"/>
    </row>
    <row r="3" spans="1:16" s="2" customFormat="1" ht="15.75" customHeight="1" thickTop="1" x14ac:dyDescent="0.15">
      <c r="A3" s="84" t="s">
        <v>0</v>
      </c>
      <c r="B3" s="85" t="s">
        <v>1</v>
      </c>
      <c r="C3" s="85" t="s">
        <v>2</v>
      </c>
      <c r="D3" s="85" t="s">
        <v>3</v>
      </c>
      <c r="E3" s="86" t="s">
        <v>4</v>
      </c>
      <c r="F3" s="87" t="s">
        <v>26</v>
      </c>
      <c r="G3" s="88" t="s">
        <v>27</v>
      </c>
    </row>
    <row r="4" spans="1:16" ht="17" thickBot="1" x14ac:dyDescent="0.2">
      <c r="A4" s="89"/>
      <c r="B4" s="90"/>
      <c r="C4" s="90" t="s">
        <v>5</v>
      </c>
      <c r="D4" s="90"/>
      <c r="E4" s="91" t="s">
        <v>6</v>
      </c>
      <c r="F4" s="92" t="s">
        <v>25</v>
      </c>
      <c r="G4" s="93" t="s">
        <v>25</v>
      </c>
    </row>
    <row r="5" spans="1:16" ht="17" hidden="1" thickBot="1" x14ac:dyDescent="0.2">
      <c r="A5" s="15"/>
      <c r="B5" s="13"/>
      <c r="C5" s="13"/>
      <c r="D5" s="13"/>
      <c r="E5" s="13"/>
      <c r="F5" s="16"/>
      <c r="G5" s="17"/>
    </row>
    <row r="6" spans="1:16" ht="23" thickTop="1" thickBot="1" x14ac:dyDescent="0.2">
      <c r="A6" s="18"/>
      <c r="B6" s="166" t="s">
        <v>260</v>
      </c>
      <c r="C6" s="33"/>
      <c r="D6" s="33"/>
      <c r="E6" s="34"/>
      <c r="F6" s="297" t="s">
        <v>245</v>
      </c>
      <c r="G6" s="19"/>
      <c r="J6" s="10"/>
      <c r="K6" s="9"/>
      <c r="L6" s="29"/>
      <c r="M6" s="14"/>
      <c r="N6" s="52"/>
      <c r="O6" s="14"/>
      <c r="P6" s="14"/>
    </row>
    <row r="7" spans="1:16" ht="18" thickTop="1" thickBot="1" x14ac:dyDescent="0.2">
      <c r="A7" s="28"/>
      <c r="B7" s="38" t="s">
        <v>117</v>
      </c>
      <c r="C7" s="167"/>
      <c r="D7" s="167"/>
      <c r="E7" s="37"/>
      <c r="F7" s="35"/>
      <c r="G7" s="23"/>
      <c r="O7" s="14"/>
      <c r="P7" s="14"/>
    </row>
    <row r="8" spans="1:16" ht="18" thickTop="1" thickBot="1" x14ac:dyDescent="0.2">
      <c r="A8" s="28"/>
      <c r="B8" s="38" t="s">
        <v>242</v>
      </c>
      <c r="C8" s="51"/>
      <c r="D8" s="63"/>
      <c r="E8" s="36"/>
      <c r="F8" s="35"/>
      <c r="G8" s="23"/>
      <c r="J8" s="10"/>
      <c r="K8" s="9"/>
      <c r="L8" s="29"/>
      <c r="M8" s="30"/>
      <c r="N8" s="52"/>
      <c r="O8" s="14"/>
      <c r="P8" s="14"/>
    </row>
    <row r="9" spans="1:16" ht="17" thickTop="1" x14ac:dyDescent="0.15">
      <c r="A9" s="115">
        <v>4430</v>
      </c>
      <c r="B9" s="116" t="s">
        <v>118</v>
      </c>
      <c r="C9" s="117" t="s">
        <v>100</v>
      </c>
      <c r="D9" s="118" t="s">
        <v>101</v>
      </c>
      <c r="E9" s="118" t="s">
        <v>119</v>
      </c>
      <c r="F9" s="292">
        <f>TIME(8,30,0)</f>
        <v>0.35416666666666669</v>
      </c>
      <c r="G9" s="293">
        <f>F15+TIME(0,4,0)</f>
        <v>0.37361111111111106</v>
      </c>
      <c r="H9" s="1">
        <v>1</v>
      </c>
      <c r="I9" s="29"/>
      <c r="O9" s="13"/>
      <c r="P9" s="13"/>
    </row>
    <row r="10" spans="1:16" ht="16" x14ac:dyDescent="0.2">
      <c r="A10" s="119" t="s">
        <v>254</v>
      </c>
      <c r="B10" s="120" t="s">
        <v>255</v>
      </c>
      <c r="C10" s="96" t="s">
        <v>100</v>
      </c>
      <c r="D10" s="121" t="s">
        <v>256</v>
      </c>
      <c r="E10" s="122" t="s">
        <v>263</v>
      </c>
      <c r="F10" s="123">
        <f>F9+TIME(0,4,0)</f>
        <v>0.35694444444444445</v>
      </c>
      <c r="G10" s="124">
        <f>G9+TIME(0,3,0)</f>
        <v>0.37569444444444439</v>
      </c>
      <c r="H10" s="1">
        <v>1</v>
      </c>
      <c r="I10" s="29"/>
      <c r="J10" s="80"/>
      <c r="K10" s="81"/>
      <c r="L10" s="82"/>
      <c r="M10" s="82"/>
      <c r="N10" s="82"/>
      <c r="O10" s="13"/>
      <c r="P10" s="13"/>
    </row>
    <row r="11" spans="1:16" ht="16" x14ac:dyDescent="0.15">
      <c r="A11" s="128">
        <v>4811</v>
      </c>
      <c r="B11" s="95" t="s">
        <v>65</v>
      </c>
      <c r="C11" s="96" t="s">
        <v>100</v>
      </c>
      <c r="D11" s="95" t="s">
        <v>66</v>
      </c>
      <c r="E11" s="129" t="s">
        <v>67</v>
      </c>
      <c r="F11" s="123">
        <f>F10+TIME(0,4,0)</f>
        <v>0.35972222222222222</v>
      </c>
      <c r="G11" s="124">
        <f>G10+TIME(0,3,0)</f>
        <v>0.37777777777777771</v>
      </c>
      <c r="H11" s="1">
        <v>1</v>
      </c>
      <c r="L11" s="29"/>
      <c r="M11" s="30"/>
      <c r="N11" s="52"/>
      <c r="O11" s="13"/>
      <c r="P11" s="14"/>
    </row>
    <row r="12" spans="1:16" ht="16" x14ac:dyDescent="0.15">
      <c r="A12" s="94" t="s">
        <v>105</v>
      </c>
      <c r="B12" s="95" t="s">
        <v>228</v>
      </c>
      <c r="C12" s="96" t="s">
        <v>100</v>
      </c>
      <c r="D12" s="95" t="s">
        <v>106</v>
      </c>
      <c r="E12" s="97" t="s">
        <v>107</v>
      </c>
      <c r="F12" s="123">
        <f t="shared" ref="F12:F15" si="0">F11+TIME(0,4,0)</f>
        <v>0.36249999999999999</v>
      </c>
      <c r="G12" s="124">
        <f t="shared" ref="G12:G15" si="1">G11+TIME(0,3,0)</f>
        <v>0.37986111111111104</v>
      </c>
      <c r="H12" s="1">
        <v>1</v>
      </c>
      <c r="L12" s="29"/>
      <c r="M12" s="14"/>
      <c r="N12" s="52"/>
      <c r="O12" s="14"/>
      <c r="P12" s="14"/>
    </row>
    <row r="13" spans="1:16" ht="16" x14ac:dyDescent="0.15">
      <c r="A13" s="94">
        <v>3560</v>
      </c>
      <c r="B13" s="98" t="s">
        <v>62</v>
      </c>
      <c r="C13" s="96" t="s">
        <v>100</v>
      </c>
      <c r="D13" s="99" t="s">
        <v>63</v>
      </c>
      <c r="E13" s="118" t="s">
        <v>103</v>
      </c>
      <c r="F13" s="123">
        <f t="shared" si="0"/>
        <v>0.36527777777777776</v>
      </c>
      <c r="G13" s="124">
        <f t="shared" si="1"/>
        <v>0.38194444444444436</v>
      </c>
      <c r="H13" s="1">
        <v>1</v>
      </c>
      <c r="I13" s="29"/>
      <c r="O13" s="31"/>
      <c r="P13" s="14"/>
    </row>
    <row r="14" spans="1:16" ht="16" x14ac:dyDescent="0.15">
      <c r="A14" s="94">
        <v>3869</v>
      </c>
      <c r="B14" s="127" t="s">
        <v>114</v>
      </c>
      <c r="C14" s="126" t="s">
        <v>100</v>
      </c>
      <c r="D14" s="127" t="s">
        <v>115</v>
      </c>
      <c r="E14" s="130" t="s">
        <v>116</v>
      </c>
      <c r="F14" s="123">
        <f t="shared" si="0"/>
        <v>0.36805555555555552</v>
      </c>
      <c r="G14" s="124">
        <f t="shared" si="1"/>
        <v>0.38402777777777769</v>
      </c>
      <c r="H14" s="1">
        <v>1</v>
      </c>
      <c r="I14" s="29"/>
      <c r="O14" s="31"/>
      <c r="P14" s="14"/>
    </row>
    <row r="15" spans="1:16" ht="17" thickBot="1" x14ac:dyDescent="0.2">
      <c r="A15" s="94">
        <v>1818</v>
      </c>
      <c r="B15" s="99" t="s">
        <v>35</v>
      </c>
      <c r="C15" s="96" t="s">
        <v>100</v>
      </c>
      <c r="D15" s="99" t="s">
        <v>9</v>
      </c>
      <c r="E15" s="100" t="s">
        <v>111</v>
      </c>
      <c r="F15" s="123">
        <f t="shared" si="0"/>
        <v>0.37083333333333329</v>
      </c>
      <c r="G15" s="124">
        <f t="shared" si="1"/>
        <v>0.38611111111111102</v>
      </c>
      <c r="H15" s="1">
        <v>1</v>
      </c>
      <c r="I15" s="13"/>
      <c r="L15" s="29"/>
      <c r="M15" s="30"/>
      <c r="N15" s="52"/>
      <c r="O15" s="64"/>
      <c r="P15" s="14"/>
    </row>
    <row r="16" spans="1:16" ht="18" thickTop="1" thickBot="1" x14ac:dyDescent="0.2">
      <c r="A16" s="20"/>
      <c r="B16" s="21"/>
      <c r="C16" s="49"/>
      <c r="D16" s="22"/>
      <c r="E16" s="22"/>
      <c r="F16" s="298">
        <f>G15+TIME(0,6,0)</f>
        <v>0.39027777777777767</v>
      </c>
      <c r="G16" s="23"/>
      <c r="I16" s="29"/>
      <c r="J16" s="31"/>
      <c r="K16" s="13"/>
      <c r="L16" s="29"/>
      <c r="M16" s="14"/>
      <c r="N16" s="52"/>
      <c r="O16" s="14"/>
      <c r="P16" s="14"/>
    </row>
    <row r="17" spans="1:16" ht="17" thickTop="1" x14ac:dyDescent="0.15">
      <c r="A17" s="108" t="s">
        <v>108</v>
      </c>
      <c r="B17" s="109" t="s">
        <v>109</v>
      </c>
      <c r="C17" s="110" t="s">
        <v>100</v>
      </c>
      <c r="D17" s="113" t="s">
        <v>101</v>
      </c>
      <c r="E17" s="114" t="s">
        <v>110</v>
      </c>
      <c r="F17" s="289">
        <f>G15+TIME(0,6,0)</f>
        <v>0.39027777777777767</v>
      </c>
      <c r="G17" s="290">
        <f>F23+TIME(0,4,0)</f>
        <v>0.40972222222222204</v>
      </c>
      <c r="H17" s="1">
        <v>1</v>
      </c>
      <c r="I17" s="29"/>
      <c r="L17" s="29"/>
      <c r="M17" s="14"/>
      <c r="N17" s="52"/>
      <c r="O17" s="14"/>
      <c r="P17" s="14"/>
    </row>
    <row r="18" spans="1:16" ht="16" x14ac:dyDescent="0.15">
      <c r="A18" s="108">
        <v>4460</v>
      </c>
      <c r="B18" s="109" t="s">
        <v>72</v>
      </c>
      <c r="C18" s="110" t="s">
        <v>100</v>
      </c>
      <c r="D18" s="113" t="s">
        <v>73</v>
      </c>
      <c r="E18" s="114" t="s">
        <v>74</v>
      </c>
      <c r="F18" s="106">
        <f>F16+TIME(0,4,0)</f>
        <v>0.39305555555555544</v>
      </c>
      <c r="G18" s="107">
        <f>G17+TIME(0,3,0)</f>
        <v>0.41180555555555537</v>
      </c>
      <c r="H18" s="1">
        <v>1</v>
      </c>
      <c r="I18" s="29"/>
      <c r="P18" s="14"/>
    </row>
    <row r="19" spans="1:16" ht="16" x14ac:dyDescent="0.15">
      <c r="A19" s="108">
        <v>4267</v>
      </c>
      <c r="B19" s="131" t="s">
        <v>68</v>
      </c>
      <c r="C19" s="110" t="s">
        <v>100</v>
      </c>
      <c r="D19" s="131" t="s">
        <v>69</v>
      </c>
      <c r="E19" s="132" t="s">
        <v>70</v>
      </c>
      <c r="F19" s="106">
        <f>F18+TIME(0,4,0)</f>
        <v>0.3958333333333332</v>
      </c>
      <c r="G19" s="107">
        <f>G18+TIME(0,3,0)</f>
        <v>0.4138888888888887</v>
      </c>
      <c r="H19" s="1">
        <v>1</v>
      </c>
      <c r="L19" s="29"/>
      <c r="M19" s="30"/>
      <c r="N19" s="52"/>
      <c r="O19" s="14"/>
      <c r="P19" s="14"/>
    </row>
    <row r="20" spans="1:16" ht="16" x14ac:dyDescent="0.15">
      <c r="A20" s="108">
        <v>3344</v>
      </c>
      <c r="B20" s="113" t="s">
        <v>112</v>
      </c>
      <c r="C20" s="110" t="s">
        <v>100</v>
      </c>
      <c r="D20" s="113" t="s">
        <v>120</v>
      </c>
      <c r="E20" s="112" t="s">
        <v>113</v>
      </c>
      <c r="F20" s="106">
        <f t="shared" ref="F20:F22" si="2">F19+TIME(0,4,0)</f>
        <v>0.39861111111111097</v>
      </c>
      <c r="G20" s="107">
        <f t="shared" ref="G20:G22" si="3">G19+TIME(0,3,0)</f>
        <v>0.41597222222222202</v>
      </c>
      <c r="H20" s="1">
        <v>1</v>
      </c>
      <c r="L20" s="29"/>
      <c r="M20" s="14"/>
      <c r="N20" s="52"/>
      <c r="O20" s="14"/>
      <c r="P20" s="14"/>
    </row>
    <row r="21" spans="1:16" ht="16" x14ac:dyDescent="0.15">
      <c r="A21" s="108" t="s">
        <v>130</v>
      </c>
      <c r="B21" s="113" t="s">
        <v>127</v>
      </c>
      <c r="C21" s="110" t="s">
        <v>100</v>
      </c>
      <c r="D21" s="113" t="s">
        <v>128</v>
      </c>
      <c r="E21" s="114" t="s">
        <v>129</v>
      </c>
      <c r="F21" s="106">
        <f t="shared" si="2"/>
        <v>0.40138888888888874</v>
      </c>
      <c r="G21" s="107">
        <f t="shared" si="3"/>
        <v>0.41805555555555535</v>
      </c>
      <c r="H21" s="1">
        <v>1</v>
      </c>
      <c r="L21" s="29"/>
      <c r="M21" s="30"/>
      <c r="N21" s="52"/>
      <c r="O21" s="14"/>
      <c r="P21" s="14"/>
    </row>
    <row r="22" spans="1:16" ht="16" x14ac:dyDescent="0.15">
      <c r="A22" s="108" t="s">
        <v>97</v>
      </c>
      <c r="B22" s="133" t="s">
        <v>99</v>
      </c>
      <c r="C22" s="134" t="s">
        <v>100</v>
      </c>
      <c r="D22" s="133" t="s">
        <v>101</v>
      </c>
      <c r="E22" s="135" t="s">
        <v>102</v>
      </c>
      <c r="F22" s="106">
        <f t="shared" si="2"/>
        <v>0.40416666666666651</v>
      </c>
      <c r="G22" s="107">
        <f t="shared" si="3"/>
        <v>0.42013888888888867</v>
      </c>
      <c r="H22" s="1">
        <v>1</v>
      </c>
      <c r="P22" s="14"/>
    </row>
    <row r="23" spans="1:16" ht="17" thickBot="1" x14ac:dyDescent="0.2">
      <c r="A23" s="136">
        <v>699</v>
      </c>
      <c r="B23" s="137" t="s">
        <v>222</v>
      </c>
      <c r="C23" s="110" t="s">
        <v>151</v>
      </c>
      <c r="D23" s="113" t="s">
        <v>223</v>
      </c>
      <c r="E23" s="112" t="s">
        <v>224</v>
      </c>
      <c r="F23" s="106">
        <f>F22+TIME(0,4,0)</f>
        <v>0.40694444444444428</v>
      </c>
      <c r="G23" s="107">
        <f>G22+TIME(0,3,0)</f>
        <v>0.422222222222222</v>
      </c>
      <c r="H23" s="1">
        <v>1</v>
      </c>
      <c r="L23" s="29"/>
      <c r="M23" s="14"/>
      <c r="N23" s="52"/>
      <c r="O23" s="14"/>
      <c r="P23" s="14"/>
    </row>
    <row r="24" spans="1:16" ht="18" thickTop="1" thickBot="1" x14ac:dyDescent="0.2">
      <c r="A24" s="24"/>
      <c r="B24" s="25"/>
      <c r="C24" s="50"/>
      <c r="D24" s="26"/>
      <c r="E24" s="22"/>
      <c r="F24" s="298">
        <f>G23+TIME(0,7,0)</f>
        <v>0.42708333333333309</v>
      </c>
      <c r="G24" s="23"/>
      <c r="L24" s="29"/>
      <c r="M24" s="30"/>
      <c r="N24" s="52"/>
      <c r="O24" s="14"/>
      <c r="P24" s="14"/>
    </row>
    <row r="25" spans="1:16" ht="17" thickTop="1" x14ac:dyDescent="0.15">
      <c r="A25" s="94">
        <v>3951</v>
      </c>
      <c r="B25" s="98" t="s">
        <v>29</v>
      </c>
      <c r="C25" s="117" t="s">
        <v>100</v>
      </c>
      <c r="D25" s="99" t="s">
        <v>9</v>
      </c>
      <c r="E25" s="130" t="s">
        <v>30</v>
      </c>
      <c r="F25" s="292">
        <f>G23+TIME(0,7,0)</f>
        <v>0.42708333333333309</v>
      </c>
      <c r="G25" s="293">
        <f>F32+TIME(0,4,0)</f>
        <v>0.44930555555555524</v>
      </c>
      <c r="H25" s="1">
        <v>1</v>
      </c>
      <c r="L25" s="29"/>
      <c r="M25" s="30"/>
      <c r="N25" s="52"/>
      <c r="O25" s="14"/>
      <c r="P25" s="14"/>
    </row>
    <row r="26" spans="1:16" ht="16" x14ac:dyDescent="0.15">
      <c r="A26" s="94">
        <v>5063</v>
      </c>
      <c r="B26" s="99" t="s">
        <v>121</v>
      </c>
      <c r="C26" s="96" t="s">
        <v>96</v>
      </c>
      <c r="D26" s="99" t="s">
        <v>122</v>
      </c>
      <c r="E26" s="130" t="s">
        <v>123</v>
      </c>
      <c r="F26" s="123">
        <f>F25+TIME(0,4,0)</f>
        <v>0.42986111111111086</v>
      </c>
      <c r="G26" s="138">
        <f>G25+TIME(0,3,0)</f>
        <v>0.45138888888888856</v>
      </c>
      <c r="H26" s="1">
        <v>1</v>
      </c>
      <c r="P26" s="14"/>
    </row>
    <row r="27" spans="1:16" ht="16" x14ac:dyDescent="0.15">
      <c r="A27" s="125">
        <v>1616</v>
      </c>
      <c r="B27" s="139" t="s">
        <v>124</v>
      </c>
      <c r="C27" s="126" t="s">
        <v>96</v>
      </c>
      <c r="D27" s="140" t="s">
        <v>125</v>
      </c>
      <c r="E27" s="141" t="s">
        <v>126</v>
      </c>
      <c r="F27" s="123">
        <f t="shared" ref="F27:F30" si="4">F26+TIME(0,4,0)</f>
        <v>0.43263888888888863</v>
      </c>
      <c r="G27" s="138">
        <f t="shared" ref="G27:G30" si="5">G26+TIME(0,3,0)</f>
        <v>0.45347222222222189</v>
      </c>
      <c r="H27" s="1">
        <v>1</v>
      </c>
      <c r="P27" s="14"/>
    </row>
    <row r="28" spans="1:16" ht="16" x14ac:dyDescent="0.15">
      <c r="A28" s="94">
        <v>3560</v>
      </c>
      <c r="B28" s="98" t="s">
        <v>75</v>
      </c>
      <c r="C28" s="126" t="s">
        <v>96</v>
      </c>
      <c r="D28" s="99" t="s">
        <v>76</v>
      </c>
      <c r="E28" s="118" t="s">
        <v>77</v>
      </c>
      <c r="F28" s="123">
        <f t="shared" si="4"/>
        <v>0.4354166666666664</v>
      </c>
      <c r="G28" s="138">
        <f t="shared" si="5"/>
        <v>0.45555555555555521</v>
      </c>
      <c r="H28" s="1">
        <v>1</v>
      </c>
      <c r="P28" s="14"/>
    </row>
    <row r="29" spans="1:16" ht="16" x14ac:dyDescent="0.15">
      <c r="A29" s="94">
        <v>310</v>
      </c>
      <c r="B29" s="98" t="s">
        <v>78</v>
      </c>
      <c r="C29" s="126" t="s">
        <v>96</v>
      </c>
      <c r="D29" s="99" t="s">
        <v>79</v>
      </c>
      <c r="E29" s="130" t="s">
        <v>134</v>
      </c>
      <c r="F29" s="123">
        <f t="shared" si="4"/>
        <v>0.43819444444444416</v>
      </c>
      <c r="G29" s="138">
        <f t="shared" si="5"/>
        <v>0.45763888888888854</v>
      </c>
      <c r="H29" s="1">
        <v>1</v>
      </c>
      <c r="L29" s="29"/>
      <c r="M29" s="14"/>
      <c r="N29" s="52"/>
      <c r="O29" s="14"/>
      <c r="P29" s="14"/>
    </row>
    <row r="30" spans="1:16" ht="16" x14ac:dyDescent="0.15">
      <c r="A30" s="94">
        <v>4020</v>
      </c>
      <c r="B30" s="99" t="s">
        <v>131</v>
      </c>
      <c r="C30" s="96" t="s">
        <v>96</v>
      </c>
      <c r="D30" s="99" t="s">
        <v>132</v>
      </c>
      <c r="E30" s="130" t="s">
        <v>133</v>
      </c>
      <c r="F30" s="123">
        <f t="shared" si="4"/>
        <v>0.44097222222222193</v>
      </c>
      <c r="G30" s="138">
        <f t="shared" si="5"/>
        <v>0.45972222222222187</v>
      </c>
      <c r="H30" s="1">
        <v>1</v>
      </c>
      <c r="L30" s="29"/>
      <c r="M30" s="30"/>
      <c r="N30" s="52"/>
      <c r="O30" s="14"/>
      <c r="P30" s="14"/>
    </row>
    <row r="31" spans="1:16" ht="16" x14ac:dyDescent="0.15">
      <c r="A31" s="94">
        <v>4791</v>
      </c>
      <c r="B31" s="95" t="s">
        <v>85</v>
      </c>
      <c r="C31" s="96" t="s">
        <v>96</v>
      </c>
      <c r="D31" s="95" t="s">
        <v>86</v>
      </c>
      <c r="E31" s="97" t="s">
        <v>87</v>
      </c>
      <c r="F31" s="123">
        <f>F30+TIME(0,4,0)</f>
        <v>0.4437499999999997</v>
      </c>
      <c r="G31" s="138">
        <f>G30+TIME(0,3,0)</f>
        <v>0.46180555555555519</v>
      </c>
      <c r="H31" s="1">
        <v>1</v>
      </c>
      <c r="L31" s="29"/>
      <c r="M31" s="30"/>
      <c r="N31" s="52"/>
      <c r="O31" s="14"/>
      <c r="P31" s="14"/>
    </row>
    <row r="32" spans="1:16" ht="17" thickBot="1" x14ac:dyDescent="0.2">
      <c r="A32" s="128">
        <v>1811</v>
      </c>
      <c r="B32" s="95" t="s">
        <v>40</v>
      </c>
      <c r="C32" s="96" t="s">
        <v>96</v>
      </c>
      <c r="D32" s="95" t="s">
        <v>9</v>
      </c>
      <c r="E32" s="99" t="s">
        <v>41</v>
      </c>
      <c r="F32" s="123">
        <f>F31+TIME(0,4,0)</f>
        <v>0.44652777777777747</v>
      </c>
      <c r="G32" s="138">
        <f>G31+TIME(0,3,0)</f>
        <v>0.46388888888888852</v>
      </c>
      <c r="H32" s="1">
        <v>1</v>
      </c>
      <c r="L32" s="29"/>
      <c r="M32" s="14"/>
      <c r="N32" s="52"/>
      <c r="O32" s="14"/>
      <c r="P32" s="14"/>
    </row>
    <row r="33" spans="1:16" ht="18" thickTop="1" thickBot="1" x14ac:dyDescent="0.2">
      <c r="A33" s="20"/>
      <c r="B33" s="75" t="s">
        <v>261</v>
      </c>
      <c r="C33" s="76"/>
      <c r="D33" s="77"/>
      <c r="E33" s="77"/>
      <c r="F33" s="298">
        <f>G32+TIME(0,4,0)</f>
        <v>0.46666666666666629</v>
      </c>
      <c r="G33" s="27"/>
      <c r="P33" s="14"/>
    </row>
    <row r="34" spans="1:16" ht="18" thickTop="1" thickBot="1" x14ac:dyDescent="0.2">
      <c r="A34" s="20"/>
      <c r="B34" s="38" t="s">
        <v>50</v>
      </c>
      <c r="C34" s="51"/>
      <c r="D34" s="39"/>
      <c r="E34" s="39"/>
      <c r="F34" s="35"/>
      <c r="G34" s="27"/>
      <c r="L34" s="29"/>
      <c r="M34" s="14"/>
      <c r="N34" s="52"/>
      <c r="O34" s="14"/>
      <c r="P34" s="14"/>
    </row>
    <row r="35" spans="1:16" ht="17" thickTop="1" x14ac:dyDescent="0.15">
      <c r="A35" s="108" t="s">
        <v>139</v>
      </c>
      <c r="B35" s="131" t="s">
        <v>42</v>
      </c>
      <c r="C35" s="110" t="s">
        <v>96</v>
      </c>
      <c r="D35" s="131" t="s">
        <v>43</v>
      </c>
      <c r="E35" s="132" t="s">
        <v>81</v>
      </c>
      <c r="F35" s="289">
        <f>G32+TIME(0,22,0)</f>
        <v>0.4791666666666663</v>
      </c>
      <c r="G35" s="290">
        <f>F40+TIME(0,4,0)</f>
        <v>0.4958333333333329</v>
      </c>
      <c r="H35" s="1">
        <v>1</v>
      </c>
      <c r="L35" s="29"/>
      <c r="M35" s="13"/>
      <c r="N35" s="52"/>
      <c r="O35" s="13"/>
      <c r="P35" s="13"/>
    </row>
    <row r="36" spans="1:16" ht="16" x14ac:dyDescent="0.15">
      <c r="A36" s="145" t="s">
        <v>140</v>
      </c>
      <c r="B36" s="146" t="s">
        <v>136</v>
      </c>
      <c r="C36" s="147" t="s">
        <v>96</v>
      </c>
      <c r="D36" s="148" t="s">
        <v>137</v>
      </c>
      <c r="E36" s="149" t="s">
        <v>138</v>
      </c>
      <c r="F36" s="106">
        <f t="shared" ref="F36:F39" si="6">F35+TIME(0,4,0)</f>
        <v>0.48194444444444406</v>
      </c>
      <c r="G36" s="107">
        <f>G35+TIME(0,3,0)</f>
        <v>0.49791666666666623</v>
      </c>
      <c r="H36" s="1">
        <v>1</v>
      </c>
      <c r="P36" s="14"/>
    </row>
    <row r="37" spans="1:16" ht="15.75" customHeight="1" x14ac:dyDescent="0.15">
      <c r="A37" s="108" t="s">
        <v>144</v>
      </c>
      <c r="B37" s="109" t="s">
        <v>141</v>
      </c>
      <c r="C37" s="110" t="s">
        <v>96</v>
      </c>
      <c r="D37" s="113" t="s">
        <v>143</v>
      </c>
      <c r="E37" s="114" t="s">
        <v>142</v>
      </c>
      <c r="F37" s="106">
        <f t="shared" si="6"/>
        <v>0.48472222222222183</v>
      </c>
      <c r="G37" s="107">
        <f>G36+TIME(0,3,0)</f>
        <v>0.49999999999999956</v>
      </c>
      <c r="H37" s="1">
        <v>1</v>
      </c>
      <c r="O37" s="13"/>
      <c r="P37" s="13"/>
    </row>
    <row r="38" spans="1:16" ht="15.75" customHeight="1" x14ac:dyDescent="0.15">
      <c r="A38" s="171" t="s">
        <v>145</v>
      </c>
      <c r="B38" s="172" t="s">
        <v>147</v>
      </c>
      <c r="C38" s="173" t="s">
        <v>96</v>
      </c>
      <c r="D38" s="174" t="s">
        <v>148</v>
      </c>
      <c r="E38" s="175" t="s">
        <v>149</v>
      </c>
      <c r="F38" s="106">
        <f t="shared" si="6"/>
        <v>0.4874999999999996</v>
      </c>
      <c r="G38" s="107">
        <f t="shared" ref="G38:G39" si="7">G37+TIME(0,3,0)</f>
        <v>0.50208333333333288</v>
      </c>
      <c r="H38" s="1">
        <v>1</v>
      </c>
    </row>
    <row r="39" spans="1:16" ht="15" customHeight="1" x14ac:dyDescent="0.15">
      <c r="A39" s="108">
        <v>5158</v>
      </c>
      <c r="B39" s="113" t="s">
        <v>135</v>
      </c>
      <c r="C39" s="110" t="s">
        <v>96</v>
      </c>
      <c r="D39" s="113" t="s">
        <v>122</v>
      </c>
      <c r="E39" s="114" t="s">
        <v>166</v>
      </c>
      <c r="F39" s="106">
        <f t="shared" si="6"/>
        <v>0.49027777777777737</v>
      </c>
      <c r="G39" s="107">
        <f t="shared" si="7"/>
        <v>0.50416666666666621</v>
      </c>
      <c r="H39" s="1">
        <v>1</v>
      </c>
    </row>
    <row r="40" spans="1:16" ht="15" customHeight="1" thickBot="1" x14ac:dyDescent="0.2">
      <c r="A40" s="196">
        <v>4231</v>
      </c>
      <c r="B40" s="197" t="s">
        <v>160</v>
      </c>
      <c r="C40" s="198" t="s">
        <v>100</v>
      </c>
      <c r="D40" s="197" t="s">
        <v>159</v>
      </c>
      <c r="E40" s="199" t="s">
        <v>264</v>
      </c>
      <c r="F40" s="106">
        <f>F39+TIME(0,4,0)</f>
        <v>0.49305555555555514</v>
      </c>
      <c r="G40" s="107">
        <f>G39+TIME(0,3,0)</f>
        <v>0.50624999999999953</v>
      </c>
      <c r="H40" s="1">
        <v>1</v>
      </c>
    </row>
    <row r="41" spans="1:16" ht="21.75" customHeight="1" thickTop="1" thickBot="1" x14ac:dyDescent="0.2">
      <c r="A41" s="83"/>
      <c r="B41" s="75" t="s">
        <v>262</v>
      </c>
      <c r="C41" s="168"/>
      <c r="D41" s="169"/>
      <c r="E41" s="170"/>
      <c r="F41" s="298">
        <f>G40+TIME(0,4,0)</f>
        <v>0.5090277777777773</v>
      </c>
      <c r="G41" s="23"/>
      <c r="J41" s="29"/>
      <c r="K41" s="13"/>
      <c r="L41" s="65"/>
      <c r="M41" s="13"/>
      <c r="N41" s="13"/>
    </row>
    <row r="42" spans="1:16" ht="15" customHeight="1" thickTop="1" x14ac:dyDescent="0.15">
      <c r="A42" s="125">
        <v>3845</v>
      </c>
      <c r="B42" s="127" t="s">
        <v>19</v>
      </c>
      <c r="C42" s="126" t="s">
        <v>151</v>
      </c>
      <c r="D42" s="127" t="s">
        <v>221</v>
      </c>
      <c r="E42" s="176" t="s">
        <v>226</v>
      </c>
      <c r="F42" s="299">
        <f>G40+TIME(0,26,0)</f>
        <v>0.52430555555555514</v>
      </c>
      <c r="G42" s="293">
        <f>F47+TIME(0,4,0)</f>
        <v>0.54097222222222174</v>
      </c>
      <c r="H42" s="1">
        <v>1</v>
      </c>
      <c r="I42" s="3"/>
      <c r="J42" s="13"/>
      <c r="K42" s="13"/>
      <c r="L42" s="65"/>
      <c r="M42" s="13"/>
      <c r="N42" s="14"/>
    </row>
    <row r="43" spans="1:16" ht="15" customHeight="1" x14ac:dyDescent="0.15">
      <c r="A43" s="94">
        <v>3765</v>
      </c>
      <c r="B43" s="99" t="s">
        <v>38</v>
      </c>
      <c r="C43" s="96" t="s">
        <v>151</v>
      </c>
      <c r="D43" s="99" t="s">
        <v>39</v>
      </c>
      <c r="E43" s="130" t="s">
        <v>82</v>
      </c>
      <c r="F43" s="151">
        <f t="shared" ref="F43:F46" si="8">F42+TIME(0,4,0)</f>
        <v>0.5270833333333329</v>
      </c>
      <c r="G43" s="124">
        <f>G42+TIME(0,3,0)</f>
        <v>0.54305555555555507</v>
      </c>
      <c r="H43" s="1">
        <v>1</v>
      </c>
      <c r="I43" s="3"/>
      <c r="J43" s="13"/>
      <c r="K43" s="13"/>
      <c r="L43" s="65"/>
      <c r="M43" s="13"/>
      <c r="N43" s="14"/>
    </row>
    <row r="44" spans="1:16" ht="15" customHeight="1" x14ac:dyDescent="0.15">
      <c r="A44" s="94" t="s">
        <v>210</v>
      </c>
      <c r="B44" s="95" t="s">
        <v>214</v>
      </c>
      <c r="C44" s="96" t="s">
        <v>151</v>
      </c>
      <c r="D44" s="95" t="s">
        <v>122</v>
      </c>
      <c r="E44" s="97" t="s">
        <v>205</v>
      </c>
      <c r="F44" s="123">
        <f t="shared" si="8"/>
        <v>0.52986111111111067</v>
      </c>
      <c r="G44" s="124">
        <f>G43+TIME(0,3,0)</f>
        <v>0.5451388888888884</v>
      </c>
      <c r="H44" s="1">
        <v>1</v>
      </c>
      <c r="I44" s="3"/>
      <c r="J44" s="13"/>
      <c r="K44" s="13"/>
      <c r="L44" s="65"/>
      <c r="M44" s="13"/>
      <c r="N44" s="14"/>
    </row>
    <row r="45" spans="1:16" ht="15" customHeight="1" x14ac:dyDescent="0.15">
      <c r="A45" s="177">
        <v>4357</v>
      </c>
      <c r="B45" s="178" t="s">
        <v>93</v>
      </c>
      <c r="C45" s="179" t="s">
        <v>151</v>
      </c>
      <c r="D45" s="180" t="s">
        <v>94</v>
      </c>
      <c r="E45" s="176" t="s">
        <v>95</v>
      </c>
      <c r="F45" s="123">
        <f t="shared" si="8"/>
        <v>0.53263888888888844</v>
      </c>
      <c r="G45" s="124">
        <f t="shared" ref="G45:G46" si="9">G44+TIME(0,3,0)</f>
        <v>0.54722222222222172</v>
      </c>
      <c r="H45" s="1">
        <v>1</v>
      </c>
      <c r="I45" s="3"/>
      <c r="J45" s="13"/>
      <c r="K45" s="13"/>
      <c r="L45" s="65"/>
      <c r="M45" s="13"/>
      <c r="N45" s="14"/>
    </row>
    <row r="46" spans="1:16" ht="15" customHeight="1" x14ac:dyDescent="0.15">
      <c r="A46" s="115" t="s">
        <v>91</v>
      </c>
      <c r="B46" s="153" t="s">
        <v>150</v>
      </c>
      <c r="C46" s="117" t="s">
        <v>151</v>
      </c>
      <c r="D46" s="116" t="s">
        <v>132</v>
      </c>
      <c r="E46" s="118" t="s">
        <v>152</v>
      </c>
      <c r="F46" s="123">
        <f t="shared" si="8"/>
        <v>0.53541666666666621</v>
      </c>
      <c r="G46" s="124">
        <f t="shared" si="9"/>
        <v>0.54930555555555505</v>
      </c>
      <c r="H46" s="1">
        <v>1</v>
      </c>
      <c r="I46" s="3"/>
      <c r="J46" s="13"/>
      <c r="K46" s="13"/>
      <c r="L46" s="65"/>
      <c r="M46" s="13"/>
      <c r="N46" s="14"/>
    </row>
    <row r="47" spans="1:16" ht="15" customHeight="1" thickBot="1" x14ac:dyDescent="0.2">
      <c r="A47" s="115" t="s">
        <v>153</v>
      </c>
      <c r="B47" s="153" t="s">
        <v>154</v>
      </c>
      <c r="C47" s="117" t="s">
        <v>151</v>
      </c>
      <c r="D47" s="116" t="s">
        <v>132</v>
      </c>
      <c r="E47" s="130" t="s">
        <v>155</v>
      </c>
      <c r="F47" s="123">
        <f>F46+TIME(0,4,0)</f>
        <v>0.53819444444444398</v>
      </c>
      <c r="G47" s="124">
        <f>G46+TIME(0,3,0)</f>
        <v>0.55138888888888837</v>
      </c>
      <c r="H47" s="1">
        <v>1</v>
      </c>
      <c r="I47" s="3"/>
      <c r="J47" s="13"/>
      <c r="K47" s="13"/>
      <c r="L47" s="65"/>
      <c r="M47" s="13"/>
      <c r="N47" s="14"/>
    </row>
    <row r="48" spans="1:16" ht="15" customHeight="1" thickTop="1" thickBot="1" x14ac:dyDescent="0.2">
      <c r="A48" s="181"/>
      <c r="B48" s="182"/>
      <c r="C48" s="183"/>
      <c r="D48" s="184"/>
      <c r="E48" s="185"/>
      <c r="F48" s="294">
        <f>G47+TIME(0,4,0)</f>
        <v>0.55416666666666614</v>
      </c>
      <c r="G48" s="186"/>
      <c r="J48" s="29"/>
      <c r="K48" s="13"/>
      <c r="L48" s="65"/>
      <c r="M48" s="13"/>
      <c r="N48" s="13"/>
    </row>
    <row r="49" spans="1:16" ht="15" customHeight="1" thickTop="1" x14ac:dyDescent="0.15">
      <c r="A49" s="142" t="s">
        <v>257</v>
      </c>
      <c r="B49" s="213" t="s">
        <v>258</v>
      </c>
      <c r="C49" s="147" t="s">
        <v>151</v>
      </c>
      <c r="D49" s="213" t="s">
        <v>217</v>
      </c>
      <c r="E49" s="214" t="s">
        <v>259</v>
      </c>
      <c r="F49" s="156">
        <f t="shared" ref="F49:F54" si="10">F48+TIME(0,4,0)</f>
        <v>0.55694444444444391</v>
      </c>
      <c r="G49" s="164">
        <f>F54+TIME(0,3,0)</f>
        <v>0.57291666666666607</v>
      </c>
      <c r="H49" s="1">
        <v>1</v>
      </c>
      <c r="I49" s="3"/>
      <c r="J49" s="29"/>
      <c r="K49" s="13"/>
      <c r="L49" s="65"/>
      <c r="M49" s="13"/>
      <c r="N49" s="13"/>
    </row>
    <row r="50" spans="1:16" ht="15" customHeight="1" x14ac:dyDescent="0.15">
      <c r="A50" s="108">
        <v>4879</v>
      </c>
      <c r="B50" s="213" t="s">
        <v>64</v>
      </c>
      <c r="C50" s="147" t="s">
        <v>151</v>
      </c>
      <c r="D50" s="213" t="s">
        <v>36</v>
      </c>
      <c r="E50" s="214" t="s">
        <v>83</v>
      </c>
      <c r="F50" s="143">
        <f t="shared" si="10"/>
        <v>0.55972222222222168</v>
      </c>
      <c r="G50" s="215">
        <f>G49+TIME(0,3,0)</f>
        <v>0.5749999999999994</v>
      </c>
      <c r="H50" s="1">
        <v>1</v>
      </c>
      <c r="J50" s="29"/>
      <c r="K50" s="30"/>
      <c r="L50" s="65"/>
      <c r="M50" s="14"/>
      <c r="N50" s="14"/>
    </row>
    <row r="51" spans="1:16" ht="15.75" customHeight="1" x14ac:dyDescent="0.15">
      <c r="A51" s="108">
        <v>1890</v>
      </c>
      <c r="B51" s="109" t="s">
        <v>44</v>
      </c>
      <c r="C51" s="147" t="s">
        <v>151</v>
      </c>
      <c r="D51" s="112" t="s">
        <v>45</v>
      </c>
      <c r="E51" s="112" t="s">
        <v>46</v>
      </c>
      <c r="F51" s="156">
        <f t="shared" si="10"/>
        <v>0.56249999999999944</v>
      </c>
      <c r="G51" s="157">
        <f>G50+TIME(0,3,0)</f>
        <v>0.57708333333333273</v>
      </c>
      <c r="H51" s="1">
        <v>1</v>
      </c>
      <c r="J51" s="29"/>
      <c r="K51" s="30"/>
      <c r="L51" s="65"/>
      <c r="M51" s="14"/>
      <c r="N51" s="14"/>
      <c r="O51"/>
    </row>
    <row r="52" spans="1:16" ht="15.75" customHeight="1" x14ac:dyDescent="0.15">
      <c r="A52" s="108">
        <v>40</v>
      </c>
      <c r="B52" s="109" t="s">
        <v>60</v>
      </c>
      <c r="C52" s="147" t="s">
        <v>151</v>
      </c>
      <c r="D52" s="112" t="s">
        <v>61</v>
      </c>
      <c r="E52" s="112" t="s">
        <v>163</v>
      </c>
      <c r="F52" s="143">
        <f t="shared" si="10"/>
        <v>0.56527777777777721</v>
      </c>
      <c r="G52" s="215">
        <f>G51+TIME(0,3,0)</f>
        <v>0.57916666666666605</v>
      </c>
      <c r="H52" s="1">
        <v>1</v>
      </c>
    </row>
    <row r="53" spans="1:16" ht="15.75" customHeight="1" x14ac:dyDescent="0.15">
      <c r="A53" s="145">
        <v>154</v>
      </c>
      <c r="B53" s="146" t="s">
        <v>89</v>
      </c>
      <c r="C53" s="147" t="s">
        <v>151</v>
      </c>
      <c r="D53" s="149" t="s">
        <v>80</v>
      </c>
      <c r="E53" s="149" t="s">
        <v>90</v>
      </c>
      <c r="F53" s="143">
        <f t="shared" si="10"/>
        <v>0.56805555555555498</v>
      </c>
      <c r="G53" s="215">
        <f>G52+TIME(0,3,0)</f>
        <v>0.58124999999999938</v>
      </c>
      <c r="H53" s="1">
        <v>1</v>
      </c>
    </row>
    <row r="54" spans="1:16" ht="15.75" customHeight="1" thickBot="1" x14ac:dyDescent="0.25">
      <c r="A54" s="216">
        <v>534</v>
      </c>
      <c r="B54" s="217" t="s">
        <v>156</v>
      </c>
      <c r="C54" s="218" t="s">
        <v>151</v>
      </c>
      <c r="D54" s="217" t="s">
        <v>34</v>
      </c>
      <c r="E54" s="199" t="s">
        <v>157</v>
      </c>
      <c r="F54" s="219">
        <f t="shared" si="10"/>
        <v>0.57083333333333275</v>
      </c>
      <c r="G54" s="220">
        <f>G53+TIME(0,3,0)</f>
        <v>0.5833333333333327</v>
      </c>
      <c r="H54" s="1">
        <v>1</v>
      </c>
      <c r="I54" s="3"/>
      <c r="J54" s="66"/>
      <c r="K54" s="66"/>
      <c r="L54" s="66"/>
      <c r="M54" s="66"/>
      <c r="N54" s="66"/>
      <c r="O54" s="67"/>
      <c r="P54" s="67"/>
    </row>
    <row r="55" spans="1:16" ht="15.75" customHeight="1" thickTop="1" thickBot="1" x14ac:dyDescent="0.2">
      <c r="A55" s="28"/>
      <c r="B55" s="75" t="s">
        <v>227</v>
      </c>
      <c r="C55" s="78"/>
      <c r="D55" s="77"/>
      <c r="E55" s="77"/>
      <c r="F55" s="291">
        <f>G54+TIME(0,17,0)</f>
        <v>0.59513888888888822</v>
      </c>
      <c r="G55" s="23"/>
      <c r="J55" s="68"/>
      <c r="K55" s="68"/>
      <c r="L55" s="68"/>
      <c r="M55" s="68"/>
      <c r="N55" s="68"/>
      <c r="O55" s="79"/>
      <c r="P55" s="79"/>
    </row>
    <row r="56" spans="1:16" ht="15.75" customHeight="1" thickTop="1" thickBot="1" x14ac:dyDescent="0.2">
      <c r="A56" s="28"/>
      <c r="B56" s="48" t="s">
        <v>215</v>
      </c>
      <c r="C56" s="63"/>
      <c r="D56" s="59"/>
      <c r="E56" s="60"/>
      <c r="F56" s="57"/>
      <c r="G56" s="58"/>
      <c r="J56" s="69"/>
      <c r="K56" s="68"/>
      <c r="L56" s="68"/>
      <c r="M56" s="68"/>
      <c r="N56" s="68"/>
      <c r="O56" s="67"/>
      <c r="P56" s="67"/>
    </row>
    <row r="57" spans="1:16" ht="15.75" customHeight="1" thickTop="1" x14ac:dyDescent="0.15">
      <c r="A57" s="221">
        <v>4631</v>
      </c>
      <c r="B57" s="222" t="s">
        <v>218</v>
      </c>
      <c r="C57" s="223" t="s">
        <v>100</v>
      </c>
      <c r="D57" s="224" t="s">
        <v>219</v>
      </c>
      <c r="E57" s="225" t="s">
        <v>181</v>
      </c>
      <c r="F57" s="292">
        <f>G54+TIME(0,42,0)</f>
        <v>0.61249999999999938</v>
      </c>
      <c r="G57" s="293">
        <f>F59+TIME(0,4,0)</f>
        <v>0.62083333333333268</v>
      </c>
      <c r="H57" s="1">
        <v>1</v>
      </c>
      <c r="J57" s="69"/>
      <c r="K57" s="68"/>
      <c r="L57" s="68"/>
      <c r="M57" s="68"/>
      <c r="N57" s="68"/>
      <c r="O57" s="67"/>
      <c r="P57" s="67"/>
    </row>
    <row r="58" spans="1:16" ht="15.75" customHeight="1" x14ac:dyDescent="0.15">
      <c r="A58" s="94" t="s">
        <v>98</v>
      </c>
      <c r="B58" s="205" t="s">
        <v>216</v>
      </c>
      <c r="C58" s="206" t="s">
        <v>100</v>
      </c>
      <c r="D58" s="98" t="s">
        <v>217</v>
      </c>
      <c r="E58" s="226" t="s">
        <v>246</v>
      </c>
      <c r="F58" s="123">
        <f t="shared" ref="F58:F59" si="11">F57+TIME(0,4,0)</f>
        <v>0.61527777777777715</v>
      </c>
      <c r="G58" s="124">
        <f>G57+TIME(0,4,0)</f>
        <v>0.62361111111111045</v>
      </c>
      <c r="H58" s="1">
        <v>1</v>
      </c>
      <c r="J58" s="69"/>
      <c r="K58" s="68"/>
      <c r="L58" s="68"/>
      <c r="M58" s="68"/>
      <c r="N58" s="68"/>
      <c r="O58" s="67"/>
      <c r="P58" s="67"/>
    </row>
    <row r="59" spans="1:16" ht="15.75" customHeight="1" thickBot="1" x14ac:dyDescent="0.2">
      <c r="A59" s="227" t="s">
        <v>146</v>
      </c>
      <c r="B59" s="228" t="s">
        <v>185</v>
      </c>
      <c r="C59" s="229" t="s">
        <v>100</v>
      </c>
      <c r="D59" s="230" t="s">
        <v>63</v>
      </c>
      <c r="E59" s="231" t="s">
        <v>220</v>
      </c>
      <c r="F59" s="150">
        <f t="shared" si="11"/>
        <v>0.61805555555555491</v>
      </c>
      <c r="G59" s="152">
        <f>G58+TIME(0,4,0)</f>
        <v>0.62638888888888822</v>
      </c>
      <c r="H59" s="1">
        <v>1</v>
      </c>
      <c r="J59" s="69"/>
      <c r="K59" s="68"/>
      <c r="L59" s="68"/>
      <c r="M59" s="68"/>
      <c r="N59" s="68"/>
      <c r="O59" s="67"/>
      <c r="P59" s="67"/>
    </row>
    <row r="60" spans="1:16" ht="15.75" customHeight="1" thickTop="1" thickBot="1" x14ac:dyDescent="0.2">
      <c r="A60" s="28"/>
      <c r="B60" s="48" t="s">
        <v>252</v>
      </c>
      <c r="C60" s="63"/>
      <c r="D60" s="63"/>
      <c r="E60" s="63"/>
      <c r="F60" s="288">
        <f>G59+TIME(0,5,0)</f>
        <v>0.62986111111111043</v>
      </c>
      <c r="G60" s="62"/>
      <c r="O60" s="67"/>
      <c r="P60" s="67"/>
    </row>
    <row r="61" spans="1:16" ht="15.75" customHeight="1" thickTop="1" thickBot="1" x14ac:dyDescent="0.2">
      <c r="A61" s="28"/>
      <c r="B61" s="48" t="s">
        <v>51</v>
      </c>
      <c r="C61" s="63"/>
      <c r="D61" s="59"/>
      <c r="E61" s="60"/>
      <c r="F61" s="61"/>
      <c r="G61" s="62"/>
      <c r="J61" s="69"/>
      <c r="K61" s="68"/>
      <c r="L61" s="68"/>
      <c r="M61" s="68"/>
      <c r="N61" s="68"/>
      <c r="O61" s="67"/>
      <c r="P61" s="67"/>
    </row>
    <row r="62" spans="1:16" ht="15.75" customHeight="1" thickTop="1" x14ac:dyDescent="0.2">
      <c r="A62" s="232" t="s">
        <v>178</v>
      </c>
      <c r="B62" s="233" t="s">
        <v>182</v>
      </c>
      <c r="C62" s="234" t="s">
        <v>104</v>
      </c>
      <c r="D62" s="235" t="s">
        <v>183</v>
      </c>
      <c r="E62" s="236" t="s">
        <v>184</v>
      </c>
      <c r="F62" s="289">
        <f>F60+TIME(0,25,0)</f>
        <v>0.64722222222222159</v>
      </c>
      <c r="G62" s="290">
        <f>F67+TIME(0,4,0)</f>
        <v>0.6638888888888882</v>
      </c>
      <c r="H62" s="1">
        <v>1</v>
      </c>
      <c r="J62" s="13"/>
      <c r="K62" s="13"/>
      <c r="L62" s="13"/>
      <c r="M62" s="13"/>
      <c r="N62" s="13"/>
      <c r="O62" s="67"/>
      <c r="P62" s="67"/>
    </row>
    <row r="63" spans="1:16" ht="15.75" customHeight="1" x14ac:dyDescent="0.15">
      <c r="A63" s="102">
        <v>4231</v>
      </c>
      <c r="B63" s="103" t="s">
        <v>160</v>
      </c>
      <c r="C63" s="104" t="s">
        <v>104</v>
      </c>
      <c r="D63" s="103" t="s">
        <v>159</v>
      </c>
      <c r="E63" s="105" t="s">
        <v>165</v>
      </c>
      <c r="F63" s="106">
        <f t="shared" ref="F63:F67" si="12">F62+TIME(0,4,0)</f>
        <v>0.64999999999999936</v>
      </c>
      <c r="G63" s="107">
        <f>G62+TIME(0,3,0)</f>
        <v>0.66597222222222152</v>
      </c>
      <c r="H63" s="1">
        <v>1</v>
      </c>
      <c r="O63" s="67"/>
      <c r="P63" s="67"/>
    </row>
    <row r="64" spans="1:16" ht="15.75" customHeight="1" x14ac:dyDescent="0.15">
      <c r="A64" s="159" t="s">
        <v>167</v>
      </c>
      <c r="B64" s="103" t="s">
        <v>171</v>
      </c>
      <c r="C64" s="160" t="s">
        <v>104</v>
      </c>
      <c r="D64" s="103" t="s">
        <v>172</v>
      </c>
      <c r="E64" s="105" t="s">
        <v>173</v>
      </c>
      <c r="F64" s="106">
        <f t="shared" si="12"/>
        <v>0.65277777777777712</v>
      </c>
      <c r="G64" s="107">
        <f>G63+TIME(0,3,0)</f>
        <v>0.66805555555555485</v>
      </c>
      <c r="H64" s="1">
        <v>1</v>
      </c>
    </row>
    <row r="65" spans="1:16" ht="15.75" customHeight="1" x14ac:dyDescent="0.15">
      <c r="A65" s="108">
        <v>991</v>
      </c>
      <c r="B65" s="113" t="s">
        <v>57</v>
      </c>
      <c r="C65" s="110" t="s">
        <v>104</v>
      </c>
      <c r="D65" s="113" t="s">
        <v>58</v>
      </c>
      <c r="E65" s="114" t="s">
        <v>176</v>
      </c>
      <c r="F65" s="106">
        <f>F64+TIME(0,4,0)</f>
        <v>0.65555555555555489</v>
      </c>
      <c r="G65" s="107">
        <f>G64+TIME(0,3,0)</f>
        <v>0.67013888888888817</v>
      </c>
      <c r="H65" s="1">
        <v>1</v>
      </c>
    </row>
    <row r="66" spans="1:16" ht="15.75" customHeight="1" x14ac:dyDescent="0.15">
      <c r="A66" s="108" t="s">
        <v>168</v>
      </c>
      <c r="B66" s="109" t="s">
        <v>169</v>
      </c>
      <c r="C66" s="110" t="s">
        <v>104</v>
      </c>
      <c r="D66" s="111" t="s">
        <v>28</v>
      </c>
      <c r="E66" s="112" t="s">
        <v>225</v>
      </c>
      <c r="F66" s="106">
        <f t="shared" si="12"/>
        <v>0.65833333333333266</v>
      </c>
      <c r="G66" s="107">
        <f t="shared" ref="G66" si="13">G65+TIME(0,3,0)</f>
        <v>0.6722222222222215</v>
      </c>
      <c r="H66" s="1">
        <v>1</v>
      </c>
      <c r="J66" s="29"/>
      <c r="K66" s="14"/>
      <c r="L66" s="14"/>
      <c r="M66" s="14"/>
      <c r="N66" s="14"/>
    </row>
    <row r="67" spans="1:16" ht="17" thickBot="1" x14ac:dyDescent="0.2">
      <c r="A67" s="108">
        <v>4490</v>
      </c>
      <c r="B67" s="109" t="s">
        <v>84</v>
      </c>
      <c r="C67" s="110" t="s">
        <v>104</v>
      </c>
      <c r="D67" s="112" t="s">
        <v>34</v>
      </c>
      <c r="E67" s="112" t="s">
        <v>200</v>
      </c>
      <c r="F67" s="106">
        <f t="shared" si="12"/>
        <v>0.66111111111111043</v>
      </c>
      <c r="G67" s="107">
        <f>G66+TIME(0,3,0)</f>
        <v>0.67430555555555483</v>
      </c>
      <c r="H67" s="1">
        <v>1</v>
      </c>
      <c r="J67" s="29"/>
      <c r="K67" s="14"/>
      <c r="L67" s="14"/>
      <c r="M67" s="14"/>
      <c r="N67" s="14"/>
      <c r="P67" s="14"/>
    </row>
    <row r="68" spans="1:16" ht="15.75" customHeight="1" thickTop="1" thickBot="1" x14ac:dyDescent="0.2">
      <c r="A68" s="237"/>
      <c r="B68" s="238"/>
      <c r="C68" s="239"/>
      <c r="D68" s="240"/>
      <c r="E68" s="240"/>
      <c r="F68" s="288">
        <f>G67+TIME(0,3,0)</f>
        <v>0.67638888888888815</v>
      </c>
      <c r="G68" s="241"/>
      <c r="P68" s="14"/>
    </row>
    <row r="69" spans="1:16" ht="17" thickTop="1" x14ac:dyDescent="0.15">
      <c r="A69" s="94" t="s">
        <v>177</v>
      </c>
      <c r="B69" s="95" t="s">
        <v>197</v>
      </c>
      <c r="C69" s="96" t="s">
        <v>104</v>
      </c>
      <c r="D69" s="95" t="s">
        <v>198</v>
      </c>
      <c r="E69" s="97" t="s">
        <v>199</v>
      </c>
      <c r="F69" s="292">
        <f>G67+TIME(0,3,0)</f>
        <v>0.67638888888888815</v>
      </c>
      <c r="G69" s="293">
        <f>F74+TIME(0,4,0)</f>
        <v>0.69305555555555476</v>
      </c>
      <c r="H69" s="1">
        <v>1</v>
      </c>
      <c r="L69" s="29"/>
      <c r="M69" s="70"/>
      <c r="N69" s="52"/>
      <c r="O69" s="13"/>
      <c r="P69" s="14"/>
    </row>
    <row r="70" spans="1:16" ht="16" x14ac:dyDescent="0.15">
      <c r="A70" s="94" t="s">
        <v>92</v>
      </c>
      <c r="B70" s="98" t="s">
        <v>52</v>
      </c>
      <c r="C70" s="96" t="s">
        <v>104</v>
      </c>
      <c r="D70" s="99" t="s">
        <v>9</v>
      </c>
      <c r="E70" s="100" t="s">
        <v>53</v>
      </c>
      <c r="F70" s="207">
        <f>F69+TIME(0,4,0)</f>
        <v>0.67916666666666592</v>
      </c>
      <c r="G70" s="101">
        <f>G69+TIME(0,3,0)</f>
        <v>0.69513888888888808</v>
      </c>
      <c r="H70" s="1">
        <v>1</v>
      </c>
      <c r="L70" s="29"/>
      <c r="M70" s="13"/>
      <c r="N70" s="52"/>
      <c r="O70" s="13"/>
      <c r="P70" s="13"/>
    </row>
    <row r="71" spans="1:16" ht="16" x14ac:dyDescent="0.15">
      <c r="A71" s="94" t="s">
        <v>203</v>
      </c>
      <c r="B71" s="98" t="s">
        <v>179</v>
      </c>
      <c r="C71" s="96" t="s">
        <v>104</v>
      </c>
      <c r="D71" s="99" t="s">
        <v>180</v>
      </c>
      <c r="E71" s="100" t="s">
        <v>181</v>
      </c>
      <c r="F71" s="207">
        <f t="shared" ref="F71:F73" si="14">F70+TIME(0,4,0)</f>
        <v>0.68194444444444369</v>
      </c>
      <c r="G71" s="101">
        <f t="shared" ref="G71:G73" si="15">G70+TIME(0,3,0)</f>
        <v>0.69722222222222141</v>
      </c>
      <c r="H71" s="1">
        <v>1</v>
      </c>
      <c r="L71" s="29"/>
      <c r="M71" s="13"/>
      <c r="N71" s="52"/>
      <c r="O71" s="13"/>
      <c r="P71" s="13"/>
    </row>
    <row r="72" spans="1:16" ht="16" x14ac:dyDescent="0.15">
      <c r="A72" s="94">
        <v>4631</v>
      </c>
      <c r="B72" s="98" t="s">
        <v>31</v>
      </c>
      <c r="C72" s="96" t="s">
        <v>104</v>
      </c>
      <c r="D72" s="99" t="s">
        <v>37</v>
      </c>
      <c r="E72" s="100" t="s">
        <v>49</v>
      </c>
      <c r="F72" s="207">
        <f t="shared" si="14"/>
        <v>0.68472222222222145</v>
      </c>
      <c r="G72" s="101">
        <f t="shared" si="15"/>
        <v>0.69930555555555474</v>
      </c>
      <c r="H72" s="1">
        <v>1</v>
      </c>
      <c r="I72" s="3"/>
      <c r="O72" s="14"/>
      <c r="P72" s="13"/>
    </row>
    <row r="73" spans="1:16" ht="16" x14ac:dyDescent="0.15">
      <c r="A73" s="204">
        <v>4169</v>
      </c>
      <c r="B73" s="205" t="s">
        <v>207</v>
      </c>
      <c r="C73" s="206" t="s">
        <v>104</v>
      </c>
      <c r="D73" s="99" t="s">
        <v>208</v>
      </c>
      <c r="E73" s="242" t="s">
        <v>209</v>
      </c>
      <c r="F73" s="207">
        <f t="shared" si="14"/>
        <v>0.68749999999999922</v>
      </c>
      <c r="G73" s="101">
        <f t="shared" si="15"/>
        <v>0.70138888888888806</v>
      </c>
      <c r="H73" s="1">
        <v>1</v>
      </c>
      <c r="I73" s="3"/>
      <c r="L73" s="13"/>
      <c r="M73" s="30"/>
      <c r="N73" s="52"/>
      <c r="O73" s="14"/>
      <c r="P73" s="13"/>
    </row>
    <row r="74" spans="1:16" ht="17" thickBot="1" x14ac:dyDescent="0.2">
      <c r="A74" s="94" t="s">
        <v>91</v>
      </c>
      <c r="B74" s="98" t="s">
        <v>88</v>
      </c>
      <c r="C74" s="96" t="s">
        <v>104</v>
      </c>
      <c r="D74" s="99" t="s">
        <v>71</v>
      </c>
      <c r="E74" s="100" t="s">
        <v>202</v>
      </c>
      <c r="F74" s="207">
        <f>F73+TIME(0,4,0)</f>
        <v>0.69027777777777699</v>
      </c>
      <c r="G74" s="101">
        <f>G73+TIME(0,3,0)</f>
        <v>0.70347222222222139</v>
      </c>
      <c r="H74" s="1">
        <v>1</v>
      </c>
      <c r="I74" s="3"/>
      <c r="O74" s="14"/>
      <c r="P74" s="13"/>
    </row>
    <row r="75" spans="1:16" ht="18" thickTop="1" thickBot="1" x14ac:dyDescent="0.2">
      <c r="A75" s="200"/>
      <c r="B75" s="243"/>
      <c r="C75" s="183"/>
      <c r="D75" s="244"/>
      <c r="E75" s="244"/>
      <c r="F75" s="291">
        <f>G74+TIME(0,8,0)</f>
        <v>0.70902777777777692</v>
      </c>
      <c r="G75" s="186"/>
      <c r="J75" s="71"/>
      <c r="K75" s="72"/>
      <c r="L75" s="73"/>
      <c r="M75" s="73"/>
      <c r="N75" s="73"/>
      <c r="P75" s="14"/>
    </row>
    <row r="76" spans="1:16" ht="17" thickTop="1" x14ac:dyDescent="0.15">
      <c r="A76" s="245">
        <v>714</v>
      </c>
      <c r="B76" s="109" t="s">
        <v>206</v>
      </c>
      <c r="C76" s="194" t="s">
        <v>104</v>
      </c>
      <c r="D76" s="246" t="s">
        <v>212</v>
      </c>
      <c r="E76" s="247" t="s">
        <v>213</v>
      </c>
      <c r="F76" s="289">
        <f>F75+TIME(0,0,0)</f>
        <v>0.70902777777777692</v>
      </c>
      <c r="G76" s="290">
        <f>F82+TIME(0,4,0)</f>
        <v>0.7284722222222213</v>
      </c>
      <c r="H76" s="1">
        <v>1</v>
      </c>
      <c r="J76" s="10"/>
      <c r="P76" s="14"/>
    </row>
    <row r="77" spans="1:16" ht="16" x14ac:dyDescent="0.2">
      <c r="A77" s="187">
        <v>978</v>
      </c>
      <c r="B77" s="188" t="s">
        <v>158</v>
      </c>
      <c r="C77" s="189" t="s">
        <v>104</v>
      </c>
      <c r="D77" s="188" t="s">
        <v>159</v>
      </c>
      <c r="E77" s="190" t="s">
        <v>164</v>
      </c>
      <c r="F77" s="161">
        <f>F75+TIME(0,4,0)</f>
        <v>0.71180555555555469</v>
      </c>
      <c r="G77" s="162">
        <f>G76+TIME(0,3,0)</f>
        <v>0.73055555555555463</v>
      </c>
      <c r="H77" s="1">
        <v>1</v>
      </c>
      <c r="J77" s="10"/>
      <c r="P77" s="14"/>
    </row>
    <row r="78" spans="1:16" ht="16" x14ac:dyDescent="0.15">
      <c r="A78" s="108" t="s">
        <v>204</v>
      </c>
      <c r="B78" s="131" t="s">
        <v>174</v>
      </c>
      <c r="C78" s="110" t="s">
        <v>104</v>
      </c>
      <c r="D78" s="131" t="s">
        <v>172</v>
      </c>
      <c r="E78" s="132" t="s">
        <v>175</v>
      </c>
      <c r="F78" s="161">
        <f>F77+TIME(0,4,0)</f>
        <v>0.71458333333333246</v>
      </c>
      <c r="G78" s="162">
        <f>G77+TIME(0,3,0)</f>
        <v>0.73263888888888795</v>
      </c>
      <c r="H78" s="1">
        <v>1</v>
      </c>
      <c r="J78" s="10"/>
    </row>
    <row r="79" spans="1:16" ht="16" x14ac:dyDescent="0.15">
      <c r="A79" s="191">
        <v>4817</v>
      </c>
      <c r="B79" s="154" t="s">
        <v>186</v>
      </c>
      <c r="C79" s="155" t="s">
        <v>104</v>
      </c>
      <c r="D79" s="113" t="s">
        <v>201</v>
      </c>
      <c r="E79" s="114" t="s">
        <v>187</v>
      </c>
      <c r="F79" s="163">
        <f>F78+TIME(0,4,0)</f>
        <v>0.71736111111111023</v>
      </c>
      <c r="G79" s="164">
        <f>G78+TIME(0,3,0)</f>
        <v>0.73472222222222128</v>
      </c>
      <c r="H79" s="1">
        <v>1</v>
      </c>
    </row>
    <row r="80" spans="1:16" ht="16" x14ac:dyDescent="0.15">
      <c r="A80" s="248">
        <v>2027</v>
      </c>
      <c r="B80" s="109" t="s">
        <v>54</v>
      </c>
      <c r="C80" s="110" t="s">
        <v>104</v>
      </c>
      <c r="D80" s="113" t="s">
        <v>55</v>
      </c>
      <c r="E80" s="114" t="s">
        <v>56</v>
      </c>
      <c r="F80" s="163">
        <f t="shared" ref="F80:F82" si="16">F79+TIME(0,4,0)</f>
        <v>0.720138888888888</v>
      </c>
      <c r="G80" s="164">
        <f t="shared" ref="G80:G82" si="17">G79+TIME(0,3,0)</f>
        <v>0.7368055555555546</v>
      </c>
      <c r="H80" s="1">
        <v>1</v>
      </c>
      <c r="J80" s="10"/>
      <c r="K80" s="11"/>
      <c r="L80" s="74"/>
      <c r="M80" s="9"/>
    </row>
    <row r="81" spans="1:16" ht="16" x14ac:dyDescent="0.15">
      <c r="A81" s="108">
        <v>704</v>
      </c>
      <c r="B81" s="109" t="s">
        <v>59</v>
      </c>
      <c r="C81" s="110" t="s">
        <v>104</v>
      </c>
      <c r="D81" s="113" t="s">
        <v>9</v>
      </c>
      <c r="E81" s="249" t="s">
        <v>24</v>
      </c>
      <c r="F81" s="163">
        <f t="shared" si="16"/>
        <v>0.72291666666666576</v>
      </c>
      <c r="G81" s="164">
        <f t="shared" si="17"/>
        <v>0.73888888888888793</v>
      </c>
      <c r="H81" s="1">
        <v>1</v>
      </c>
    </row>
    <row r="82" spans="1:16" ht="16" x14ac:dyDescent="0.15">
      <c r="A82" s="250" t="s">
        <v>192</v>
      </c>
      <c r="B82" s="251" t="s">
        <v>193</v>
      </c>
      <c r="C82" s="144" t="s">
        <v>211</v>
      </c>
      <c r="D82" s="251" t="s">
        <v>194</v>
      </c>
      <c r="E82" s="149" t="s">
        <v>195</v>
      </c>
      <c r="F82" s="163">
        <f t="shared" si="16"/>
        <v>0.72569444444444353</v>
      </c>
      <c r="G82" s="164">
        <f t="shared" si="17"/>
        <v>0.74097222222222126</v>
      </c>
      <c r="H82" s="1">
        <v>1</v>
      </c>
    </row>
    <row r="83" spans="1:16" ht="17" thickBot="1" x14ac:dyDescent="0.2">
      <c r="A83" s="252"/>
      <c r="B83" s="149"/>
      <c r="C83" s="253"/>
      <c r="D83" s="254"/>
      <c r="E83" s="165" t="s">
        <v>196</v>
      </c>
      <c r="F83" s="156"/>
      <c r="G83" s="157"/>
    </row>
    <row r="84" spans="1:16" ht="18" thickTop="1" thickBot="1" x14ac:dyDescent="0.2">
      <c r="A84" s="209"/>
      <c r="B84" s="75" t="s">
        <v>251</v>
      </c>
      <c r="C84" s="76"/>
      <c r="D84" s="210"/>
      <c r="E84" s="210"/>
      <c r="F84" s="291">
        <f>G82+TIME(0,4,0)</f>
        <v>0.74374999999999902</v>
      </c>
      <c r="G84" s="212"/>
    </row>
    <row r="85" spans="1:16" ht="18" thickTop="1" thickBot="1" x14ac:dyDescent="0.2">
      <c r="A85" s="40"/>
      <c r="B85" s="38" t="s">
        <v>229</v>
      </c>
      <c r="C85" s="63"/>
      <c r="D85" s="56"/>
      <c r="E85" s="56"/>
      <c r="F85" s="41"/>
      <c r="G85" s="23"/>
    </row>
    <row r="86" spans="1:16" ht="17" thickTop="1" x14ac:dyDescent="0.15">
      <c r="A86" s="192" t="s">
        <v>170</v>
      </c>
      <c r="B86" s="193" t="s">
        <v>161</v>
      </c>
      <c r="C86" s="201" t="s">
        <v>231</v>
      </c>
      <c r="D86" s="193" t="s">
        <v>159</v>
      </c>
      <c r="E86" s="195" t="s">
        <v>162</v>
      </c>
      <c r="F86" s="295">
        <f>F84+TIME(0,39,0)</f>
        <v>0.77083333333333237</v>
      </c>
      <c r="G86" s="296">
        <f>F100+TIME(0,4,0)</f>
        <v>0.79583333333333228</v>
      </c>
      <c r="H86" s="1">
        <v>1</v>
      </c>
      <c r="P86" s="14"/>
    </row>
    <row r="87" spans="1:16" ht="16" x14ac:dyDescent="0.15">
      <c r="A87" s="125">
        <v>2042</v>
      </c>
      <c r="B87" s="255" t="s">
        <v>230</v>
      </c>
      <c r="C87" s="256" t="s">
        <v>231</v>
      </c>
      <c r="D87" s="127" t="s">
        <v>212</v>
      </c>
      <c r="E87" s="257" t="s">
        <v>232</v>
      </c>
      <c r="F87" s="202">
        <f>F86+TIME(0,4,0)</f>
        <v>0.77361111111111014</v>
      </c>
      <c r="G87" s="203">
        <f>G86+TIME(0,4,0)</f>
        <v>0.79861111111111005</v>
      </c>
      <c r="H87" s="1">
        <v>1</v>
      </c>
      <c r="P87" s="13"/>
    </row>
    <row r="88" spans="1:16" ht="16" x14ac:dyDescent="0.15">
      <c r="A88" s="125">
        <v>5048</v>
      </c>
      <c r="B88" s="258" t="s">
        <v>188</v>
      </c>
      <c r="C88" s="126" t="s">
        <v>211</v>
      </c>
      <c r="D88" s="127" t="s">
        <v>189</v>
      </c>
      <c r="E88" s="259" t="s">
        <v>190</v>
      </c>
      <c r="F88" s="207">
        <f>F87+TIME(0,4,0)</f>
        <v>0.77638888888888791</v>
      </c>
      <c r="G88" s="101">
        <f>G87+TIME(0,3,0)</f>
        <v>0.80069444444444338</v>
      </c>
      <c r="H88" s="1">
        <v>1</v>
      </c>
    </row>
    <row r="89" spans="1:16" ht="16" x14ac:dyDescent="0.15">
      <c r="A89" s="94"/>
      <c r="B89" s="260"/>
      <c r="C89" s="261"/>
      <c r="D89" s="262"/>
      <c r="E89" s="257" t="s">
        <v>191</v>
      </c>
      <c r="F89" s="123"/>
      <c r="G89" s="124"/>
    </row>
    <row r="90" spans="1:16" ht="16" x14ac:dyDescent="0.15">
      <c r="A90" s="263">
        <v>988</v>
      </c>
      <c r="B90" s="264" t="s">
        <v>247</v>
      </c>
      <c r="C90" s="126" t="s">
        <v>211</v>
      </c>
      <c r="D90" s="265" t="s">
        <v>248</v>
      </c>
      <c r="E90" s="266" t="s">
        <v>249</v>
      </c>
      <c r="F90" s="207">
        <f>F88+TIME(0,4,0)</f>
        <v>0.77916666666666567</v>
      </c>
      <c r="G90" s="101">
        <f>G88+TIME(0,3,0)</f>
        <v>0.8027777777777767</v>
      </c>
      <c r="H90" s="1">
        <v>1</v>
      </c>
    </row>
    <row r="91" spans="1:16" ht="16" x14ac:dyDescent="0.15">
      <c r="A91" s="263"/>
      <c r="B91" s="129"/>
      <c r="C91" s="261"/>
      <c r="D91" s="267"/>
      <c r="E91" s="141" t="s">
        <v>250</v>
      </c>
      <c r="F91" s="123"/>
      <c r="G91" s="124"/>
    </row>
    <row r="92" spans="1:16" ht="16" x14ac:dyDescent="0.15">
      <c r="A92" s="268">
        <v>4631</v>
      </c>
      <c r="B92" s="269" t="s">
        <v>253</v>
      </c>
      <c r="C92" s="126" t="s">
        <v>211</v>
      </c>
      <c r="D92" s="270" t="s">
        <v>37</v>
      </c>
      <c r="E92" s="271" t="s">
        <v>48</v>
      </c>
      <c r="F92" s="207">
        <f>F90+TIME(0,4,0)</f>
        <v>0.78194444444444344</v>
      </c>
      <c r="G92" s="101">
        <f>G90+TIME(0,3,0)</f>
        <v>0.80486111111111003</v>
      </c>
      <c r="H92" s="1">
        <v>1</v>
      </c>
    </row>
    <row r="93" spans="1:16" ht="16" x14ac:dyDescent="0.15">
      <c r="A93" s="272"/>
      <c r="B93" s="273"/>
      <c r="C93" s="274"/>
      <c r="D93" s="275"/>
      <c r="E93" s="276" t="s">
        <v>49</v>
      </c>
      <c r="F93" s="150"/>
      <c r="G93" s="152"/>
    </row>
    <row r="94" spans="1:16" ht="16" x14ac:dyDescent="0.15">
      <c r="A94" s="272">
        <v>546</v>
      </c>
      <c r="B94" s="277" t="s">
        <v>32</v>
      </c>
      <c r="C94" s="126" t="s">
        <v>211</v>
      </c>
      <c r="D94" s="278" t="s">
        <v>28</v>
      </c>
      <c r="E94" s="231" t="s">
        <v>47</v>
      </c>
      <c r="F94" s="207">
        <f>F92+TIME(0,4,0)</f>
        <v>0.78472222222222121</v>
      </c>
      <c r="G94" s="101">
        <f>G92+TIME(0,3,0)</f>
        <v>0.80694444444444335</v>
      </c>
      <c r="H94" s="1">
        <v>1</v>
      </c>
    </row>
    <row r="95" spans="1:16" ht="16" x14ac:dyDescent="0.15">
      <c r="A95" s="272"/>
      <c r="B95" s="273"/>
      <c r="C95" s="279"/>
      <c r="D95" s="280"/>
      <c r="E95" s="281" t="s">
        <v>33</v>
      </c>
      <c r="F95" s="123"/>
      <c r="G95" s="124"/>
    </row>
    <row r="96" spans="1:16" ht="16" x14ac:dyDescent="0.15">
      <c r="A96" s="272">
        <v>699</v>
      </c>
      <c r="B96" s="282" t="s">
        <v>222</v>
      </c>
      <c r="C96" s="126" t="s">
        <v>211</v>
      </c>
      <c r="D96" s="278" t="s">
        <v>223</v>
      </c>
      <c r="E96" s="118" t="s">
        <v>195</v>
      </c>
      <c r="F96" s="207">
        <f>F94+TIME(0,4,0)</f>
        <v>0.78749999999999898</v>
      </c>
      <c r="G96" s="101">
        <f>G94+TIME(0,3,0)</f>
        <v>0.80902777777777668</v>
      </c>
      <c r="H96" s="1">
        <v>1</v>
      </c>
    </row>
    <row r="97" spans="1:8" ht="16" x14ac:dyDescent="0.15">
      <c r="A97" s="227"/>
      <c r="B97" s="283"/>
      <c r="C97" s="284"/>
      <c r="D97" s="285"/>
      <c r="E97" s="208" t="s">
        <v>196</v>
      </c>
      <c r="F97" s="123"/>
      <c r="G97" s="124"/>
    </row>
    <row r="98" spans="1:8" ht="16" x14ac:dyDescent="0.15">
      <c r="A98" s="272">
        <v>5026</v>
      </c>
      <c r="B98" s="269" t="s">
        <v>233</v>
      </c>
      <c r="C98" s="96" t="s">
        <v>236</v>
      </c>
      <c r="D98" s="158" t="s">
        <v>238</v>
      </c>
      <c r="E98" s="259" t="s">
        <v>239</v>
      </c>
      <c r="F98" s="207">
        <f>F96+TIME(0,4,0)</f>
        <v>0.79027777777777675</v>
      </c>
      <c r="G98" s="101">
        <f>G96+TIME(0,3,0)</f>
        <v>0.81111111111111001</v>
      </c>
      <c r="H98" s="1">
        <v>1</v>
      </c>
    </row>
    <row r="99" spans="1:8" ht="16" x14ac:dyDescent="0.15">
      <c r="A99" s="227"/>
      <c r="B99" s="283"/>
      <c r="C99" s="284"/>
      <c r="D99" s="285"/>
      <c r="E99" s="208" t="s">
        <v>234</v>
      </c>
      <c r="F99" s="123"/>
      <c r="G99" s="124"/>
    </row>
    <row r="100" spans="1:8" ht="16" x14ac:dyDescent="0.15">
      <c r="A100" s="272">
        <v>699</v>
      </c>
      <c r="B100" s="269" t="s">
        <v>235</v>
      </c>
      <c r="C100" s="286" t="s">
        <v>236</v>
      </c>
      <c r="D100" s="230" t="s">
        <v>237</v>
      </c>
      <c r="E100" s="259" t="s">
        <v>240</v>
      </c>
      <c r="F100" s="207">
        <f>F98+TIME(0,4,0)</f>
        <v>0.79305555555555451</v>
      </c>
      <c r="G100" s="101">
        <f>G98+TIME(0,3,0)</f>
        <v>0.81319444444444333</v>
      </c>
      <c r="H100" s="1">
        <v>1</v>
      </c>
    </row>
    <row r="101" spans="1:8" ht="17" thickBot="1" x14ac:dyDescent="0.2">
      <c r="A101" s="227"/>
      <c r="B101" s="283"/>
      <c r="C101" s="284"/>
      <c r="D101" s="277" t="s">
        <v>244</v>
      </c>
      <c r="E101" s="287" t="s">
        <v>241</v>
      </c>
      <c r="F101" s="123"/>
      <c r="G101" s="124"/>
    </row>
    <row r="102" spans="1:8" ht="15.75" customHeight="1" thickTop="1" thickBot="1" x14ac:dyDescent="0.2">
      <c r="A102" s="28"/>
      <c r="B102" s="75" t="s">
        <v>243</v>
      </c>
      <c r="C102" s="78"/>
      <c r="D102" s="77"/>
      <c r="E102" s="77"/>
      <c r="F102" s="211">
        <f>G100+TIME(0,4,0)</f>
        <v>0.8159722222222211</v>
      </c>
      <c r="G102" s="23"/>
      <c r="H102" s="1">
        <f>SUM(H3:H101)</f>
        <v>71</v>
      </c>
    </row>
    <row r="103" spans="1:8" ht="15.75" customHeight="1" thickTop="1" x14ac:dyDescent="0.15">
      <c r="A103" s="42"/>
      <c r="B103" s="43"/>
      <c r="C103" s="44"/>
      <c r="D103" s="45"/>
      <c r="E103" s="45"/>
      <c r="F103" s="47"/>
      <c r="G103" s="47"/>
    </row>
    <row r="104" spans="1:8" ht="16" x14ac:dyDescent="0.15">
      <c r="A104" s="29"/>
      <c r="B104" s="30"/>
      <c r="C104" s="14"/>
      <c r="D104" s="14"/>
      <c r="E104" s="14"/>
      <c r="F104" s="46"/>
      <c r="G104" s="46"/>
    </row>
    <row r="105" spans="1:8" ht="16" x14ac:dyDescent="0.15">
      <c r="A105" s="29"/>
      <c r="B105" s="14"/>
      <c r="C105" s="14"/>
      <c r="D105" s="14"/>
      <c r="E105" s="14"/>
      <c r="F105" s="46"/>
      <c r="G105" s="46"/>
    </row>
    <row r="106" spans="1:8" ht="16" x14ac:dyDescent="0.15">
      <c r="A106" s="31"/>
      <c r="B106" s="13"/>
      <c r="C106" s="13"/>
      <c r="D106" s="13"/>
      <c r="E106" s="13"/>
    </row>
    <row r="107" spans="1:8" ht="16" x14ac:dyDescent="0.15">
      <c r="A107" s="29"/>
      <c r="B107" s="13"/>
      <c r="C107" s="52"/>
      <c r="D107" s="13"/>
      <c r="E107" s="13"/>
    </row>
    <row r="108" spans="1:8" ht="16" x14ac:dyDescent="0.15">
      <c r="A108" s="29"/>
      <c r="B108" s="13"/>
      <c r="C108" s="52"/>
      <c r="D108" s="13"/>
      <c r="E108" s="13"/>
    </row>
    <row r="109" spans="1:8" ht="16" x14ac:dyDescent="0.15">
      <c r="A109" s="53"/>
      <c r="B109" s="54"/>
      <c r="C109" s="55"/>
      <c r="D109" s="54"/>
      <c r="E109" s="32"/>
    </row>
    <row r="110" spans="1:8" ht="16" x14ac:dyDescent="0.15">
      <c r="A110" s="13"/>
      <c r="B110" s="13"/>
      <c r="C110" s="9"/>
    </row>
    <row r="111" spans="1:8" ht="16" x14ac:dyDescent="0.15">
      <c r="A111" s="13"/>
      <c r="B111" s="13"/>
      <c r="C111" s="9"/>
    </row>
    <row r="112" spans="1:8" ht="16" x14ac:dyDescent="0.15">
      <c r="A112" s="1"/>
      <c r="B112" s="13"/>
      <c r="C112" s="13"/>
      <c r="D112" s="13"/>
      <c r="E112" s="13"/>
    </row>
    <row r="113" spans="1:4" ht="16" x14ac:dyDescent="0.15">
      <c r="A113" s="11"/>
      <c r="B113" s="9"/>
      <c r="C113" s="9"/>
    </row>
    <row r="114" spans="1:4" x14ac:dyDescent="0.15">
      <c r="A114" s="1"/>
    </row>
    <row r="115" spans="1:4" ht="15" customHeight="1" x14ac:dyDescent="0.15">
      <c r="A115" s="1"/>
    </row>
    <row r="116" spans="1:4" x14ac:dyDescent="0.15">
      <c r="A116" s="1"/>
    </row>
    <row r="117" spans="1:4" ht="16" x14ac:dyDescent="0.2">
      <c r="A117" s="10"/>
      <c r="B117" s="9"/>
      <c r="C117" s="9"/>
      <c r="D117" s="12"/>
    </row>
    <row r="118" spans="1:4" ht="16" x14ac:dyDescent="0.15">
      <c r="A118" s="10"/>
      <c r="B118" s="9"/>
      <c r="C118" s="9"/>
    </row>
    <row r="119" spans="1:4" x14ac:dyDescent="0.15">
      <c r="A119" s="1"/>
    </row>
    <row r="120" spans="1:4" x14ac:dyDescent="0.15">
      <c r="A120" s="1"/>
    </row>
    <row r="121" spans="1:4" x14ac:dyDescent="0.15">
      <c r="A121" s="1"/>
    </row>
    <row r="122" spans="1:4" x14ac:dyDescent="0.15">
      <c r="A122" s="1"/>
    </row>
    <row r="123" spans="1:4" x14ac:dyDescent="0.15">
      <c r="A123" s="1"/>
    </row>
    <row r="124" spans="1:4" ht="16" x14ac:dyDescent="0.15">
      <c r="A124" s="14"/>
    </row>
    <row r="125" spans="1:4" x14ac:dyDescent="0.15">
      <c r="A125" s="1"/>
    </row>
    <row r="126" spans="1:4" x14ac:dyDescent="0.15">
      <c r="A126" s="1"/>
    </row>
    <row r="127" spans="1:4" x14ac:dyDescent="0.15">
      <c r="A127" s="1"/>
    </row>
    <row r="128" spans="1:4" x14ac:dyDescent="0.15">
      <c r="A128" s="1"/>
    </row>
    <row r="137" spans="8:8" x14ac:dyDescent="0.15">
      <c r="H137" s="3"/>
    </row>
    <row r="139" spans="8:8" x14ac:dyDescent="0.15">
      <c r="H139" s="3"/>
    </row>
    <row r="152" spans="8:8" x14ac:dyDescent="0.15">
      <c r="H152" s="4"/>
    </row>
  </sheetData>
  <sheetProtection algorithmName="SHA-512" hashValue="XYMC+hJgMKGQ3Nf9fgO8b1Ga5B8x6+H264K3LVeBHPyKxtptmNieYebybbABpLGqjnnNAjYdsab0CKUZN9owIQ==" saltValue="Gd1AmRPodqUq5BWzH4cXrw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15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15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7"/>
      <c r="B17" s="8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 | MP Horses</cp:lastModifiedBy>
  <cp:revision/>
  <cp:lastPrinted>2022-10-13T17:42:40Z</cp:lastPrinted>
  <dcterms:created xsi:type="dcterms:W3CDTF">2001-12-24T09:07:19Z</dcterms:created>
  <dcterms:modified xsi:type="dcterms:W3CDTF">2023-10-19T07:56:18Z</dcterms:modified>
</cp:coreProperties>
</file>