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eikeparidaans/Downloads/"/>
    </mc:Choice>
  </mc:AlternateContent>
  <xr:revisionPtr revIDLastSave="0" documentId="8_{83491C2A-286C-5841-B0CA-90F4D7597F2A}" xr6:coauthVersionLast="47" xr6:coauthVersionMax="47" xr10:uidLastSave="{00000000-0000-0000-0000-000000000000}"/>
  <bookViews>
    <workbookView xWindow="0" yWindow="500" windowWidth="20740" windowHeight="16280" xr2:uid="{00000000-000D-0000-FFFF-FFFF00000000}"/>
  </bookViews>
  <sheets>
    <sheet name="Startlijst" sheetId="1" r:id="rId1"/>
    <sheet name="Blad2" sheetId="2" r:id="rId2"/>
    <sheet name="1e manche zaterdag" sheetId="3" r:id="rId3"/>
    <sheet name="2e manche zaterdag" sheetId="4" r:id="rId4"/>
    <sheet name="Uitslag zaterdag" sheetId="5" r:id="rId5"/>
    <sheet name="1e manche zondag" sheetId="8" r:id="rId6"/>
    <sheet name="2e manche zondag" sheetId="9" r:id="rId7"/>
    <sheet name="Uitslag zondag" sheetId="7" r:id="rId8"/>
    <sheet name="Finale" sheetId="6" r:id="rId9"/>
    <sheet name="Uitslag Finale" sheetId="10" r:id="rId10"/>
  </sheets>
  <definedNames>
    <definedName name="_xlnm._FilterDatabase" localSheetId="2" hidden="1">'Uitslag zaterdag'!$A$11:$A$133</definedName>
    <definedName name="_xlnm._FilterDatabase" localSheetId="4" hidden="1">'Uitslag zaterdag'!$C$5:$H$60</definedName>
    <definedName name="_xlnm._FilterDatabase" localSheetId="7" hidden="1">'Uitslag zondag'!$D$5:$E$5</definedName>
    <definedName name="_xlnm.Print_Area" localSheetId="2">'1e manche zaterdag'!$A$1:$AJ$44</definedName>
    <definedName name="_xlnm.Print_Area" localSheetId="5">'1e manche zondag'!$A$11:$AJ$63</definedName>
    <definedName name="_xlnm.Print_Area" localSheetId="3">'2e manche zaterdag'!$A$11:$AJ$41</definedName>
    <definedName name="_xlnm.Print_Area" localSheetId="6">'2e manche zondag'!$A$11:$AJ$62</definedName>
    <definedName name="_xlnm.Print_Area" localSheetId="8">Finale!$A$11:$AJ$43</definedName>
    <definedName name="_xlnm.Print_Area" localSheetId="0">Startlijst!$B$2:$G$96</definedName>
    <definedName name="_xlnm.Print_Area" localSheetId="9">'Uitslag Finale'!$A$3:$E$36</definedName>
    <definedName name="_xlnm.Print_Area" localSheetId="4">'Uitslag zaterdag'!$B$3:$I$33</definedName>
    <definedName name="_xlnm.Print_Area" localSheetId="7">'Uitslag zondag'!$A$3:$E$56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7" i="1" l="1"/>
  <c r="A60" i="9" l="1"/>
  <c r="A61" i="9" s="1"/>
  <c r="A62" i="9" s="1"/>
  <c r="A63" i="9" s="1"/>
  <c r="A64" i="9" s="1"/>
  <c r="A51" i="9"/>
  <c r="A44" i="9"/>
  <c r="A45" i="9" s="1"/>
  <c r="A46" i="9" s="1"/>
  <c r="A47" i="9" s="1"/>
  <c r="A48" i="9" s="1"/>
  <c r="A36" i="9"/>
  <c r="A37" i="9" s="1"/>
  <c r="A38" i="9" s="1"/>
  <c r="A14" i="9"/>
  <c r="A15" i="9" s="1"/>
  <c r="A16" i="9" s="1"/>
  <c r="A17" i="9" s="1"/>
  <c r="A18" i="9" s="1"/>
  <c r="A20" i="9" s="1"/>
  <c r="A21" i="9" s="1"/>
  <c r="A22" i="9" s="1"/>
  <c r="A23" i="9" s="1"/>
  <c r="A24" i="9" s="1"/>
  <c r="A25" i="9" s="1"/>
  <c r="A28" i="9" s="1"/>
  <c r="A29" i="9" s="1"/>
  <c r="A30" i="9" s="1"/>
  <c r="A31" i="9" s="1"/>
  <c r="A32" i="9" s="1"/>
  <c r="A33" i="9" s="1"/>
  <c r="A60" i="8"/>
  <c r="A61" i="8" s="1"/>
  <c r="A62" i="8" s="1"/>
  <c r="A63" i="8" s="1"/>
  <c r="A64" i="8" s="1"/>
  <c r="A51" i="8"/>
  <c r="A44" i="8"/>
  <c r="A45" i="8" s="1"/>
  <c r="A46" i="8" s="1"/>
  <c r="A47" i="8" s="1"/>
  <c r="A48" i="8" s="1"/>
  <c r="A36" i="8"/>
  <c r="A37" i="8" s="1"/>
  <c r="A38" i="8" s="1"/>
  <c r="A14" i="8"/>
  <c r="A15" i="8" s="1"/>
  <c r="A16" i="8" s="1"/>
  <c r="A17" i="8" s="1"/>
  <c r="A18" i="8" s="1"/>
  <c r="A20" i="8" s="1"/>
  <c r="A21" i="8" s="1"/>
  <c r="A22" i="8" s="1"/>
  <c r="A23" i="8" s="1"/>
  <c r="A24" i="8" s="1"/>
  <c r="A25" i="8" s="1"/>
  <c r="A28" i="8" s="1"/>
  <c r="A29" i="8" s="1"/>
  <c r="A30" i="8" s="1"/>
  <c r="A31" i="8" s="1"/>
  <c r="A32" i="8" s="1"/>
  <c r="A33" i="8" s="1"/>
  <c r="G60" i="5" l="1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4" i="5"/>
  <c r="G21" i="5"/>
  <c r="F55" i="5"/>
  <c r="E55" i="5"/>
  <c r="D55" i="5"/>
  <c r="F54" i="5"/>
  <c r="E54" i="5"/>
  <c r="D54" i="5"/>
  <c r="F53" i="5"/>
  <c r="E53" i="5"/>
  <c r="D53" i="5"/>
  <c r="F52" i="5"/>
  <c r="E52" i="5"/>
  <c r="D52" i="5"/>
  <c r="F51" i="5"/>
  <c r="E51" i="5"/>
  <c r="D51" i="5"/>
  <c r="F50" i="5"/>
  <c r="E50" i="5"/>
  <c r="D50" i="5"/>
  <c r="F49" i="5"/>
  <c r="E49" i="5"/>
  <c r="D49" i="5"/>
  <c r="F48" i="5"/>
  <c r="E48" i="5"/>
  <c r="D48" i="5"/>
  <c r="F47" i="5"/>
  <c r="E47" i="5"/>
  <c r="D47" i="5"/>
  <c r="F46" i="5"/>
  <c r="H46" i="5" s="1"/>
  <c r="E46" i="5"/>
  <c r="D46" i="5"/>
  <c r="F45" i="5"/>
  <c r="E45" i="5"/>
  <c r="D45" i="5"/>
  <c r="F44" i="5"/>
  <c r="H44" i="5" s="1"/>
  <c r="E44" i="5"/>
  <c r="D44" i="5"/>
  <c r="F43" i="5"/>
  <c r="E43" i="5"/>
  <c r="D43" i="5"/>
  <c r="F42" i="5"/>
  <c r="E42" i="5"/>
  <c r="D42" i="5"/>
  <c r="F41" i="5"/>
  <c r="E41" i="5"/>
  <c r="D41" i="5"/>
  <c r="F40" i="5"/>
  <c r="H40" i="5" s="1"/>
  <c r="F39" i="5"/>
  <c r="H39" i="5" s="1"/>
  <c r="F38" i="5"/>
  <c r="H38" i="5" s="1"/>
  <c r="G41" i="4"/>
  <c r="AJ41" i="4" s="1"/>
  <c r="G40" i="4"/>
  <c r="A47" i="3"/>
  <c r="A46" i="3"/>
  <c r="A45" i="3"/>
  <c r="A44" i="3"/>
  <c r="A43" i="3"/>
  <c r="A44" i="4"/>
  <c r="A43" i="4"/>
  <c r="AJ48" i="6"/>
  <c r="AJ47" i="6"/>
  <c r="AJ33" i="6"/>
  <c r="AJ29" i="6"/>
  <c r="G46" i="6"/>
  <c r="AJ46" i="6" s="1"/>
  <c r="G45" i="6"/>
  <c r="AJ45" i="6" s="1"/>
  <c r="G44" i="6"/>
  <c r="AJ44" i="6" s="1"/>
  <c r="G43" i="6"/>
  <c r="G42" i="6"/>
  <c r="AJ42" i="6" s="1"/>
  <c r="G41" i="6"/>
  <c r="AJ41" i="6" s="1"/>
  <c r="G40" i="6"/>
  <c r="AJ40" i="6" s="1"/>
  <c r="G39" i="6"/>
  <c r="AJ39" i="6" s="1"/>
  <c r="G38" i="6"/>
  <c r="AJ38" i="6" s="1"/>
  <c r="G37" i="6"/>
  <c r="G36" i="6"/>
  <c r="AJ36" i="6" s="1"/>
  <c r="G35" i="6"/>
  <c r="AJ35" i="6" s="1"/>
  <c r="G34" i="6"/>
  <c r="AJ34" i="6" s="1"/>
  <c r="G33" i="6"/>
  <c r="G32" i="6"/>
  <c r="AJ32" i="6" s="1"/>
  <c r="G31" i="6"/>
  <c r="G30" i="6"/>
  <c r="AJ30" i="6" s="1"/>
  <c r="G29" i="6"/>
  <c r="G28" i="6"/>
  <c r="AJ28" i="6" s="1"/>
  <c r="G27" i="6"/>
  <c r="AJ27" i="6" s="1"/>
  <c r="G26" i="6"/>
  <c r="AJ26" i="6" s="1"/>
  <c r="G25" i="6"/>
  <c r="G24" i="6"/>
  <c r="AJ24" i="6" s="1"/>
  <c r="G23" i="6"/>
  <c r="AJ23" i="6" s="1"/>
  <c r="G22" i="6"/>
  <c r="AJ22" i="6" s="1"/>
  <c r="G21" i="6"/>
  <c r="AJ21" i="6" s="1"/>
  <c r="G20" i="6"/>
  <c r="AJ20" i="6" s="1"/>
  <c r="G19" i="6"/>
  <c r="G18" i="6"/>
  <c r="AJ18" i="6" s="1"/>
  <c r="G17" i="6"/>
  <c r="AJ17" i="6" s="1"/>
  <c r="G16" i="6"/>
  <c r="AJ16" i="6" s="1"/>
  <c r="G15" i="6"/>
  <c r="AJ15" i="6" s="1"/>
  <c r="G14" i="6"/>
  <c r="AJ14" i="6" s="1"/>
  <c r="G13" i="6"/>
  <c r="AJ62" i="9"/>
  <c r="AJ61" i="9"/>
  <c r="AJ60" i="9"/>
  <c r="AJ59" i="9"/>
  <c r="AJ58" i="9"/>
  <c r="AJ54" i="9"/>
  <c r="AJ46" i="9"/>
  <c r="AJ38" i="9"/>
  <c r="AJ32" i="9"/>
  <c r="AJ20" i="9"/>
  <c r="AJ14" i="9"/>
  <c r="G71" i="9"/>
  <c r="G70" i="9"/>
  <c r="G69" i="9"/>
  <c r="G68" i="9"/>
  <c r="G67" i="9"/>
  <c r="G66" i="9"/>
  <c r="G65" i="9"/>
  <c r="G64" i="9"/>
  <c r="G63" i="9"/>
  <c r="G62" i="9"/>
  <c r="G61" i="9"/>
  <c r="G60" i="9"/>
  <c r="G59" i="9"/>
  <c r="G58" i="9"/>
  <c r="G57" i="9"/>
  <c r="G56" i="9"/>
  <c r="G55" i="9"/>
  <c r="G54" i="9"/>
  <c r="G53" i="9"/>
  <c r="AJ53" i="9" s="1"/>
  <c r="G52" i="9"/>
  <c r="AJ52" i="9" s="1"/>
  <c r="G51" i="9"/>
  <c r="AJ51" i="9" s="1"/>
  <c r="G50" i="9"/>
  <c r="AJ50" i="9" s="1"/>
  <c r="G49" i="9"/>
  <c r="AJ49" i="9" s="1"/>
  <c r="G48" i="9"/>
  <c r="AJ48" i="9" s="1"/>
  <c r="G47" i="9"/>
  <c r="AJ47" i="9" s="1"/>
  <c r="G46" i="9"/>
  <c r="G45" i="9"/>
  <c r="AJ45" i="9" s="1"/>
  <c r="G44" i="9"/>
  <c r="AJ44" i="9" s="1"/>
  <c r="G43" i="9"/>
  <c r="AJ43" i="9" s="1"/>
  <c r="G42" i="9"/>
  <c r="AJ42" i="9" s="1"/>
  <c r="G41" i="9"/>
  <c r="AJ41" i="9" s="1"/>
  <c r="G40" i="9"/>
  <c r="AJ40" i="9" s="1"/>
  <c r="G39" i="9"/>
  <c r="AJ39" i="9" s="1"/>
  <c r="G38" i="9"/>
  <c r="G37" i="9"/>
  <c r="AJ37" i="9" s="1"/>
  <c r="G36" i="9"/>
  <c r="G35" i="9"/>
  <c r="G34" i="9"/>
  <c r="AJ34" i="9" s="1"/>
  <c r="G33" i="9"/>
  <c r="AJ33" i="9" s="1"/>
  <c r="G32" i="9"/>
  <c r="G31" i="9"/>
  <c r="AJ31" i="9" s="1"/>
  <c r="G30" i="9"/>
  <c r="AJ30" i="9" s="1"/>
  <c r="G29" i="9"/>
  <c r="AJ29" i="9" s="1"/>
  <c r="G28" i="9"/>
  <c r="AJ28" i="9" s="1"/>
  <c r="G27" i="9"/>
  <c r="AJ27" i="9" s="1"/>
  <c r="G26" i="9"/>
  <c r="G25" i="9"/>
  <c r="AJ25" i="9" s="1"/>
  <c r="G24" i="9"/>
  <c r="AJ24" i="9" s="1"/>
  <c r="G23" i="9"/>
  <c r="AJ23" i="9" s="1"/>
  <c r="G22" i="9"/>
  <c r="AJ22" i="9" s="1"/>
  <c r="G21" i="9"/>
  <c r="AJ21" i="9" s="1"/>
  <c r="G20" i="9"/>
  <c r="G19" i="9"/>
  <c r="G18" i="9"/>
  <c r="AJ18" i="9" s="1"/>
  <c r="G17" i="9"/>
  <c r="AJ17" i="9" s="1"/>
  <c r="G16" i="9"/>
  <c r="AJ16" i="9" s="1"/>
  <c r="G15" i="9"/>
  <c r="AJ15" i="9" s="1"/>
  <c r="G14" i="9"/>
  <c r="G13" i="9"/>
  <c r="AJ13" i="9" s="1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AJ54" i="8" s="1"/>
  <c r="G53" i="8"/>
  <c r="AJ53" i="8" s="1"/>
  <c r="G52" i="8"/>
  <c r="AJ52" i="8" s="1"/>
  <c r="G51" i="8"/>
  <c r="AJ51" i="8" s="1"/>
  <c r="G50" i="8"/>
  <c r="AJ50" i="8" s="1"/>
  <c r="G49" i="8"/>
  <c r="AJ49" i="8" s="1"/>
  <c r="G48" i="8"/>
  <c r="AJ48" i="8" s="1"/>
  <c r="G47" i="8"/>
  <c r="AJ47" i="8" s="1"/>
  <c r="G46" i="8"/>
  <c r="AJ46" i="8" s="1"/>
  <c r="G45" i="8"/>
  <c r="AJ45" i="8" s="1"/>
  <c r="G44" i="8"/>
  <c r="AJ44" i="8" s="1"/>
  <c r="G43" i="8"/>
  <c r="AJ43" i="8" s="1"/>
  <c r="G42" i="8"/>
  <c r="AJ42" i="8" s="1"/>
  <c r="G41" i="8"/>
  <c r="AJ41" i="8" s="1"/>
  <c r="G40" i="8"/>
  <c r="AJ40" i="8" s="1"/>
  <c r="G39" i="8"/>
  <c r="AJ39" i="8" s="1"/>
  <c r="G38" i="8"/>
  <c r="AJ38" i="8" s="1"/>
  <c r="G37" i="8"/>
  <c r="AJ37" i="8" s="1"/>
  <c r="G36" i="8"/>
  <c r="G35" i="8"/>
  <c r="G34" i="8"/>
  <c r="AJ34" i="8" s="1"/>
  <c r="G33" i="8"/>
  <c r="AJ33" i="8" s="1"/>
  <c r="G32" i="8"/>
  <c r="AJ32" i="8" s="1"/>
  <c r="G31" i="8"/>
  <c r="AJ31" i="8" s="1"/>
  <c r="G30" i="8"/>
  <c r="AJ30" i="8" s="1"/>
  <c r="G29" i="8"/>
  <c r="AJ29" i="8" s="1"/>
  <c r="G28" i="8"/>
  <c r="AJ28" i="8" s="1"/>
  <c r="G27" i="8"/>
  <c r="AJ27" i="8" s="1"/>
  <c r="G26" i="8"/>
  <c r="G25" i="8"/>
  <c r="AJ25" i="8" s="1"/>
  <c r="G24" i="8"/>
  <c r="AJ24" i="8" s="1"/>
  <c r="G23" i="8"/>
  <c r="AJ23" i="8" s="1"/>
  <c r="G22" i="8"/>
  <c r="AJ22" i="8" s="1"/>
  <c r="G21" i="8"/>
  <c r="AJ21" i="8" s="1"/>
  <c r="G20" i="8"/>
  <c r="AJ20" i="8" s="1"/>
  <c r="G19" i="8"/>
  <c r="G18" i="8"/>
  <c r="AJ18" i="8" s="1"/>
  <c r="G17" i="8"/>
  <c r="AJ17" i="8" s="1"/>
  <c r="G16" i="8"/>
  <c r="AJ16" i="8" s="1"/>
  <c r="G15" i="8"/>
  <c r="AJ15" i="8" s="1"/>
  <c r="G14" i="8"/>
  <c r="AJ14" i="8" s="1"/>
  <c r="G13" i="8"/>
  <c r="AJ13" i="8" s="1"/>
  <c r="AJ37" i="3"/>
  <c r="F30" i="5" s="1"/>
  <c r="AJ21" i="3"/>
  <c r="F16" i="5" s="1"/>
  <c r="G29" i="3"/>
  <c r="AJ29" i="3" s="1"/>
  <c r="F22" i="5" s="1"/>
  <c r="G28" i="3"/>
  <c r="AJ28" i="3" s="1"/>
  <c r="F21" i="5" s="1"/>
  <c r="G27" i="3"/>
  <c r="AJ27" i="3" s="1"/>
  <c r="F20" i="5" s="1"/>
  <c r="G26" i="3"/>
  <c r="AJ26" i="3" s="1"/>
  <c r="F19" i="5" s="1"/>
  <c r="G25" i="3"/>
  <c r="AJ25" i="3" s="1"/>
  <c r="F18" i="5" s="1"/>
  <c r="G24" i="3"/>
  <c r="AJ24" i="3" s="1"/>
  <c r="F17" i="5" s="1"/>
  <c r="G23" i="3"/>
  <c r="AJ23" i="3" s="1"/>
  <c r="F14" i="5" s="1"/>
  <c r="G21" i="3"/>
  <c r="G20" i="3"/>
  <c r="AJ20" i="3" s="1"/>
  <c r="F13" i="5" s="1"/>
  <c r="G19" i="3"/>
  <c r="AJ19" i="3" s="1"/>
  <c r="F12" i="5" s="1"/>
  <c r="G18" i="3"/>
  <c r="AJ18" i="3" s="1"/>
  <c r="F11" i="5" s="1"/>
  <c r="G17" i="3"/>
  <c r="AJ17" i="3" s="1"/>
  <c r="F10" i="5" s="1"/>
  <c r="G16" i="3"/>
  <c r="AJ16" i="3" s="1"/>
  <c r="F9" i="5" s="1"/>
  <c r="G15" i="3"/>
  <c r="AJ15" i="3" s="1"/>
  <c r="F8" i="5" s="1"/>
  <c r="G14" i="3"/>
  <c r="AJ14" i="3" s="1"/>
  <c r="F7" i="5" s="1"/>
  <c r="G13" i="3"/>
  <c r="AJ13" i="3" s="1"/>
  <c r="F6" i="5" s="1"/>
  <c r="AJ40" i="4"/>
  <c r="G15" i="5" s="1"/>
  <c r="AJ38" i="4"/>
  <c r="G33" i="5" s="1"/>
  <c r="G59" i="3"/>
  <c r="G58" i="3"/>
  <c r="G57" i="3"/>
  <c r="G56" i="3"/>
  <c r="G55" i="3"/>
  <c r="G54" i="3"/>
  <c r="G53" i="3"/>
  <c r="G52" i="3"/>
  <c r="G51" i="3"/>
  <c r="G50" i="3"/>
  <c r="G49" i="3"/>
  <c r="G48" i="3"/>
  <c r="G47" i="3"/>
  <c r="G46" i="3"/>
  <c r="G45" i="3"/>
  <c r="G44" i="3"/>
  <c r="AJ44" i="3" s="1"/>
  <c r="F37" i="5" s="1"/>
  <c r="G43" i="3"/>
  <c r="AJ43" i="3" s="1"/>
  <c r="F36" i="5" s="1"/>
  <c r="G42" i="3"/>
  <c r="AJ42" i="3" s="1"/>
  <c r="F35" i="5" s="1"/>
  <c r="G41" i="3"/>
  <c r="AJ41" i="3" s="1"/>
  <c r="F34" i="5" s="1"/>
  <c r="H34" i="5" s="1"/>
  <c r="G40" i="3"/>
  <c r="AJ40" i="3" s="1"/>
  <c r="F15" i="5" s="1"/>
  <c r="G39" i="3"/>
  <c r="AJ39" i="3" s="1"/>
  <c r="F32" i="5" s="1"/>
  <c r="G38" i="3"/>
  <c r="AJ38" i="3" s="1"/>
  <c r="F33" i="5" s="1"/>
  <c r="G37" i="3"/>
  <c r="G36" i="3"/>
  <c r="AJ36" i="3" s="1"/>
  <c r="F29" i="5" s="1"/>
  <c r="G35" i="3"/>
  <c r="AJ35" i="3" s="1"/>
  <c r="F28" i="5" s="1"/>
  <c r="G34" i="3"/>
  <c r="AJ34" i="3" s="1"/>
  <c r="G33" i="3"/>
  <c r="AJ33" i="3" s="1"/>
  <c r="G32" i="3"/>
  <c r="AJ32" i="3" s="1"/>
  <c r="F25" i="5" s="1"/>
  <c r="G31" i="3"/>
  <c r="AJ31" i="3" s="1"/>
  <c r="F24" i="5" s="1"/>
  <c r="G30" i="3"/>
  <c r="AJ30" i="3" s="1"/>
  <c r="F23" i="5" s="1"/>
  <c r="G44" i="4"/>
  <c r="G43" i="4"/>
  <c r="G42" i="4"/>
  <c r="AJ42" i="4" s="1"/>
  <c r="G35" i="5" s="1"/>
  <c r="G39" i="4"/>
  <c r="AJ39" i="4" s="1"/>
  <c r="G32" i="5" s="1"/>
  <c r="G38" i="4"/>
  <c r="G37" i="4"/>
  <c r="AJ37" i="4" s="1"/>
  <c r="G30" i="5" s="1"/>
  <c r="G36" i="4"/>
  <c r="AJ36" i="4" s="1"/>
  <c r="G29" i="5" s="1"/>
  <c r="G35" i="4"/>
  <c r="G34" i="4"/>
  <c r="AJ34" i="4" s="1"/>
  <c r="G27" i="5" s="1"/>
  <c r="G33" i="4"/>
  <c r="AJ33" i="4" s="1"/>
  <c r="G26" i="5" s="1"/>
  <c r="G32" i="4"/>
  <c r="AJ32" i="4" s="1"/>
  <c r="G25" i="5" s="1"/>
  <c r="G31" i="4"/>
  <c r="AJ31" i="4" s="1"/>
  <c r="G24" i="5" s="1"/>
  <c r="G30" i="4"/>
  <c r="AJ30" i="4" s="1"/>
  <c r="G23" i="5" s="1"/>
  <c r="G29" i="4"/>
  <c r="AJ29" i="4" s="1"/>
  <c r="G22" i="5" s="1"/>
  <c r="G28" i="4"/>
  <c r="G27" i="4"/>
  <c r="AJ27" i="4" s="1"/>
  <c r="G26" i="4"/>
  <c r="AJ26" i="4" s="1"/>
  <c r="G19" i="5" s="1"/>
  <c r="G25" i="4"/>
  <c r="AJ25" i="4" s="1"/>
  <c r="G18" i="5" s="1"/>
  <c r="G24" i="4"/>
  <c r="AJ24" i="4" s="1"/>
  <c r="G17" i="5" s="1"/>
  <c r="G23" i="4"/>
  <c r="AJ23" i="4" s="1"/>
  <c r="G14" i="5" s="1"/>
  <c r="G22" i="4"/>
  <c r="AJ22" i="4" s="1"/>
  <c r="G31" i="5" s="1"/>
  <c r="G21" i="4"/>
  <c r="AJ21" i="4" s="1"/>
  <c r="G16" i="5" s="1"/>
  <c r="G20" i="4"/>
  <c r="AJ20" i="4" s="1"/>
  <c r="G13" i="5" s="1"/>
  <c r="G19" i="4"/>
  <c r="AJ19" i="4" s="1"/>
  <c r="G12" i="5" s="1"/>
  <c r="G18" i="4"/>
  <c r="AJ18" i="4" s="1"/>
  <c r="G11" i="5" s="1"/>
  <c r="G17" i="4"/>
  <c r="AJ17" i="4" s="1"/>
  <c r="G10" i="5" s="1"/>
  <c r="G16" i="4"/>
  <c r="AJ16" i="4" s="1"/>
  <c r="G9" i="5" s="1"/>
  <c r="G15" i="4"/>
  <c r="AJ15" i="4" s="1"/>
  <c r="G8" i="5" s="1"/>
  <c r="G14" i="4"/>
  <c r="AJ14" i="4" s="1"/>
  <c r="G7" i="5" s="1"/>
  <c r="G13" i="4"/>
  <c r="AJ13" i="4" s="1"/>
  <c r="G6" i="5" s="1"/>
  <c r="D46" i="4"/>
  <c r="C46" i="4"/>
  <c r="B46" i="4"/>
  <c r="A46" i="4"/>
  <c r="D45" i="4"/>
  <c r="C45" i="4"/>
  <c r="B45" i="4"/>
  <c r="A45" i="4"/>
  <c r="D44" i="4"/>
  <c r="C44" i="4"/>
  <c r="B44" i="4"/>
  <c r="D43" i="4"/>
  <c r="C43" i="4"/>
  <c r="B43" i="4"/>
  <c r="D42" i="4"/>
  <c r="C42" i="4"/>
  <c r="B42" i="4"/>
  <c r="D41" i="4"/>
  <c r="C41" i="4"/>
  <c r="B41" i="4"/>
  <c r="D40" i="4"/>
  <c r="C40" i="4"/>
  <c r="B40" i="4"/>
  <c r="D39" i="4"/>
  <c r="C39" i="4"/>
  <c r="B39" i="4"/>
  <c r="D38" i="4"/>
  <c r="C38" i="4"/>
  <c r="B38" i="4"/>
  <c r="D37" i="4"/>
  <c r="C37" i="4"/>
  <c r="B37" i="4"/>
  <c r="A37" i="4"/>
  <c r="D36" i="4"/>
  <c r="C36" i="4"/>
  <c r="B36" i="4"/>
  <c r="A36" i="4"/>
  <c r="D35" i="4"/>
  <c r="C35" i="4"/>
  <c r="B35" i="4"/>
  <c r="A35" i="4"/>
  <c r="D34" i="4"/>
  <c r="C34" i="4"/>
  <c r="B34" i="4"/>
  <c r="A34" i="4"/>
  <c r="D33" i="4"/>
  <c r="C33" i="4"/>
  <c r="B33" i="4"/>
  <c r="A33" i="4"/>
  <c r="D47" i="3"/>
  <c r="E40" i="5" s="1"/>
  <c r="C47" i="3"/>
  <c r="D40" i="5" s="1"/>
  <c r="B47" i="3"/>
  <c r="D46" i="3"/>
  <c r="E39" i="5" s="1"/>
  <c r="C46" i="3"/>
  <c r="D39" i="5" s="1"/>
  <c r="B46" i="3"/>
  <c r="D45" i="3"/>
  <c r="E38" i="5" s="1"/>
  <c r="C45" i="3"/>
  <c r="D38" i="5" s="1"/>
  <c r="B45" i="3"/>
  <c r="D44" i="3"/>
  <c r="E37" i="5" s="1"/>
  <c r="C44" i="3"/>
  <c r="D37" i="5" s="1"/>
  <c r="B44" i="3"/>
  <c r="D43" i="3"/>
  <c r="E36" i="5" s="1"/>
  <c r="C43" i="3"/>
  <c r="D36" i="5" s="1"/>
  <c r="B43" i="3"/>
  <c r="D42" i="3"/>
  <c r="E35" i="5" s="1"/>
  <c r="C42" i="3"/>
  <c r="D35" i="5" s="1"/>
  <c r="B42" i="3"/>
  <c r="D41" i="3"/>
  <c r="E34" i="5" s="1"/>
  <c r="C41" i="3"/>
  <c r="D34" i="5" s="1"/>
  <c r="B41" i="3"/>
  <c r="D40" i="3"/>
  <c r="E15" i="5" s="1"/>
  <c r="C40" i="3"/>
  <c r="D15" i="5" s="1"/>
  <c r="B40" i="3"/>
  <c r="D39" i="3"/>
  <c r="E32" i="5" s="1"/>
  <c r="C39" i="3"/>
  <c r="D32" i="5" s="1"/>
  <c r="B39" i="3"/>
  <c r="D38" i="3"/>
  <c r="E33" i="5" s="1"/>
  <c r="C38" i="3"/>
  <c r="D33" i="5" s="1"/>
  <c r="B38" i="3"/>
  <c r="D37" i="3"/>
  <c r="E30" i="5" s="1"/>
  <c r="C37" i="3"/>
  <c r="D30" i="5" s="1"/>
  <c r="B37" i="3"/>
  <c r="A37" i="3"/>
  <c r="D36" i="3"/>
  <c r="E29" i="5" s="1"/>
  <c r="C36" i="3"/>
  <c r="D29" i="5" s="1"/>
  <c r="B36" i="3"/>
  <c r="A36" i="3"/>
  <c r="D35" i="3"/>
  <c r="E28" i="5" s="1"/>
  <c r="C35" i="3"/>
  <c r="D28" i="5" s="1"/>
  <c r="B35" i="3"/>
  <c r="A35" i="3"/>
  <c r="D34" i="3"/>
  <c r="E27" i="5" s="1"/>
  <c r="C34" i="3"/>
  <c r="D27" i="5" s="1"/>
  <c r="B34" i="3"/>
  <c r="A34" i="3"/>
  <c r="D33" i="3"/>
  <c r="E26" i="5" s="1"/>
  <c r="C33" i="3"/>
  <c r="D26" i="5" s="1"/>
  <c r="B33" i="3"/>
  <c r="A33" i="3"/>
  <c r="H22" i="5" l="1"/>
  <c r="H42" i="5"/>
  <c r="H8" i="5"/>
  <c r="H12" i="5"/>
  <c r="H23" i="5"/>
  <c r="H9" i="5"/>
  <c r="H13" i="5"/>
  <c r="H43" i="5"/>
  <c r="H41" i="5"/>
  <c r="H45" i="5"/>
  <c r="H50" i="5"/>
  <c r="H24" i="5"/>
  <c r="H17" i="5"/>
  <c r="H16" i="5"/>
  <c r="H30" i="5"/>
  <c r="H6" i="5"/>
  <c r="H10" i="5"/>
  <c r="H7" i="5"/>
  <c r="H11" i="5"/>
  <c r="H18" i="5"/>
  <c r="H37" i="5"/>
  <c r="H54" i="5"/>
  <c r="H53" i="5"/>
  <c r="H21" i="5"/>
  <c r="H25" i="5"/>
  <c r="H19" i="5"/>
  <c r="H14" i="5"/>
  <c r="H15" i="5"/>
  <c r="H29" i="5"/>
  <c r="H49" i="5"/>
  <c r="H55" i="5"/>
  <c r="H32" i="5"/>
  <c r="H36" i="5"/>
  <c r="H48" i="5"/>
  <c r="H52" i="5"/>
  <c r="G20" i="5"/>
  <c r="H20" i="5" s="1"/>
  <c r="F27" i="5"/>
  <c r="H27" i="5" s="1"/>
  <c r="F26" i="5"/>
  <c r="H26" i="5" s="1"/>
  <c r="H35" i="5"/>
  <c r="H51" i="5"/>
  <c r="H33" i="5"/>
  <c r="H47" i="5"/>
  <c r="AJ35" i="4"/>
  <c r="G28" i="5" s="1"/>
  <c r="H28" i="5" s="1"/>
  <c r="I22" i="3" l="1"/>
  <c r="F22" i="3"/>
  <c r="E22" i="3"/>
  <c r="G22" i="3" s="1"/>
  <c r="F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AJ22" i="3" l="1"/>
  <c r="F31" i="5" s="1"/>
  <c r="H31" i="5" s="1"/>
  <c r="E22" i="10"/>
  <c r="E17" i="10"/>
  <c r="D35" i="10"/>
  <c r="C35" i="10"/>
  <c r="B35" i="10"/>
  <c r="D34" i="10"/>
  <c r="C34" i="10"/>
  <c r="B34" i="10"/>
  <c r="D33" i="10"/>
  <c r="C33" i="10"/>
  <c r="B33" i="10"/>
  <c r="D32" i="10"/>
  <c r="C32" i="10"/>
  <c r="B32" i="10"/>
  <c r="D31" i="10"/>
  <c r="C31" i="10"/>
  <c r="B31" i="10"/>
  <c r="D29" i="10"/>
  <c r="C29" i="10"/>
  <c r="B29" i="10"/>
  <c r="D28" i="10"/>
  <c r="C28" i="10"/>
  <c r="B28" i="10"/>
  <c r="D27" i="10"/>
  <c r="C27" i="10"/>
  <c r="B27" i="10"/>
  <c r="D26" i="10"/>
  <c r="C26" i="10"/>
  <c r="B26" i="10"/>
  <c r="D25" i="10"/>
  <c r="C25" i="10"/>
  <c r="B25" i="10"/>
  <c r="D23" i="10"/>
  <c r="C23" i="10"/>
  <c r="B23" i="10"/>
  <c r="D22" i="10"/>
  <c r="C22" i="10"/>
  <c r="B22" i="10"/>
  <c r="D21" i="10"/>
  <c r="C21" i="10"/>
  <c r="B21" i="10"/>
  <c r="D20" i="10"/>
  <c r="C20" i="10"/>
  <c r="B20" i="10"/>
  <c r="D19" i="10"/>
  <c r="C19" i="10"/>
  <c r="B19" i="10"/>
  <c r="D17" i="10"/>
  <c r="C17" i="10"/>
  <c r="B17" i="10"/>
  <c r="D16" i="10"/>
  <c r="C16" i="10"/>
  <c r="B16" i="10"/>
  <c r="D15" i="10"/>
  <c r="C15" i="10"/>
  <c r="B15" i="10"/>
  <c r="D14" i="10"/>
  <c r="C14" i="10"/>
  <c r="B14" i="10"/>
  <c r="D13" i="10"/>
  <c r="C13" i="10"/>
  <c r="B13" i="10"/>
  <c r="D11" i="10"/>
  <c r="C11" i="10"/>
  <c r="B11" i="10"/>
  <c r="D10" i="10"/>
  <c r="C10" i="10"/>
  <c r="B10" i="10"/>
  <c r="D9" i="10"/>
  <c r="C9" i="10"/>
  <c r="B9" i="10"/>
  <c r="D8" i="10"/>
  <c r="C8" i="10"/>
  <c r="B8" i="10"/>
  <c r="D7" i="10"/>
  <c r="C7" i="10"/>
  <c r="B7" i="10"/>
  <c r="A8" i="10"/>
  <c r="A9" i="10" s="1"/>
  <c r="A10" i="10" s="1"/>
  <c r="A11" i="10" s="1"/>
  <c r="A13" i="10" s="1"/>
  <c r="A14" i="10" s="1"/>
  <c r="A15" i="10" s="1"/>
  <c r="A16" i="10" s="1"/>
  <c r="A17" i="10" s="1"/>
  <c r="A19" i="10" s="1"/>
  <c r="A20" i="10" s="1"/>
  <c r="A21" i="10" s="1"/>
  <c r="A22" i="10" s="1"/>
  <c r="A23" i="10" s="1"/>
  <c r="A25" i="10" s="1"/>
  <c r="A26" i="10" s="1"/>
  <c r="A27" i="10" s="1"/>
  <c r="A28" i="10" s="1"/>
  <c r="A29" i="10" s="1"/>
  <c r="A31" i="10" s="1"/>
  <c r="A32" i="10" s="1"/>
  <c r="A33" i="10" s="1"/>
  <c r="A34" i="10" s="1"/>
  <c r="A35" i="10" s="1"/>
  <c r="E35" i="10"/>
  <c r="E34" i="10"/>
  <c r="E33" i="10"/>
  <c r="E32" i="10"/>
  <c r="E31" i="10"/>
  <c r="E29" i="10"/>
  <c r="E28" i="10"/>
  <c r="E27" i="10"/>
  <c r="E26" i="10"/>
  <c r="E25" i="10"/>
  <c r="E23" i="10"/>
  <c r="E21" i="10"/>
  <c r="E20" i="10"/>
  <c r="E19" i="10"/>
  <c r="E16" i="10"/>
  <c r="E15" i="10"/>
  <c r="E14" i="10"/>
  <c r="E13" i="10"/>
  <c r="E11" i="10"/>
  <c r="E10" i="10"/>
  <c r="E9" i="10"/>
  <c r="E8" i="10"/>
  <c r="E7" i="10"/>
  <c r="A15" i="6"/>
  <c r="A16" i="6" s="1"/>
  <c r="A17" i="6" s="1"/>
  <c r="A18" i="6" s="1"/>
  <c r="A20" i="6" s="1"/>
  <c r="A21" i="6" s="1"/>
  <c r="A22" i="6" s="1"/>
  <c r="A23" i="6" s="1"/>
  <c r="A24" i="6" s="1"/>
  <c r="A26" i="6" s="1"/>
  <c r="A27" i="6" s="1"/>
  <c r="A28" i="6" s="1"/>
  <c r="A29" i="6" s="1"/>
  <c r="A30" i="6" s="1"/>
  <c r="A32" i="6" s="1"/>
  <c r="A33" i="6" s="1"/>
  <c r="A34" i="6" s="1"/>
  <c r="A35" i="6" s="1"/>
  <c r="A36" i="6" s="1"/>
  <c r="A38" i="6" s="1"/>
  <c r="A39" i="6" s="1"/>
  <c r="A40" i="6" s="1"/>
  <c r="A41" i="6" s="1"/>
  <c r="A42" i="6" s="1"/>
  <c r="D68" i="9"/>
  <c r="C68" i="9"/>
  <c r="B68" i="9"/>
  <c r="A68" i="9"/>
  <c r="D67" i="9"/>
  <c r="C67" i="9"/>
  <c r="B67" i="9"/>
  <c r="A67" i="9"/>
  <c r="D66" i="9"/>
  <c r="C66" i="9"/>
  <c r="B66" i="9"/>
  <c r="A66" i="9"/>
  <c r="D65" i="9"/>
  <c r="C65" i="9"/>
  <c r="B65" i="9"/>
  <c r="A65" i="9"/>
  <c r="D69" i="8"/>
  <c r="C69" i="8"/>
  <c r="B69" i="8"/>
  <c r="A69" i="8"/>
  <c r="D68" i="8"/>
  <c r="C68" i="8"/>
  <c r="B68" i="8"/>
  <c r="A68" i="8"/>
  <c r="D67" i="8"/>
  <c r="C67" i="8"/>
  <c r="B67" i="8"/>
  <c r="A67" i="8"/>
  <c r="D66" i="8"/>
  <c r="C66" i="8"/>
  <c r="B66" i="8"/>
  <c r="A66" i="8"/>
  <c r="D65" i="8"/>
  <c r="C65" i="8"/>
  <c r="B65" i="8"/>
  <c r="A65" i="8"/>
  <c r="AJ62" i="8"/>
  <c r="AJ61" i="8"/>
  <c r="AJ60" i="8"/>
  <c r="AJ59" i="8"/>
  <c r="AJ58" i="8"/>
  <c r="E46" i="7"/>
  <c r="D55" i="7"/>
  <c r="C55" i="7"/>
  <c r="D54" i="7"/>
  <c r="C54" i="7"/>
  <c r="D53" i="7"/>
  <c r="C53" i="7"/>
  <c r="D52" i="7"/>
  <c r="C52" i="7"/>
  <c r="D51" i="7"/>
  <c r="C51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8" i="7"/>
  <c r="C38" i="7"/>
  <c r="D37" i="7"/>
  <c r="C37" i="7"/>
  <c r="D36" i="7"/>
  <c r="C36" i="7"/>
  <c r="D35" i="7"/>
  <c r="C35" i="7"/>
  <c r="D34" i="7"/>
  <c r="C34" i="7"/>
  <c r="D33" i="7"/>
  <c r="C33" i="7"/>
  <c r="D32" i="7"/>
  <c r="C32" i="7"/>
  <c r="D31" i="7"/>
  <c r="C31" i="7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20" i="7"/>
  <c r="C20" i="7"/>
  <c r="D18" i="7"/>
  <c r="C18" i="7"/>
  <c r="D17" i="7"/>
  <c r="C17" i="7"/>
  <c r="D16" i="7"/>
  <c r="C16" i="7"/>
  <c r="D15" i="7"/>
  <c r="C15" i="7"/>
  <c r="D14" i="7"/>
  <c r="C14" i="7"/>
  <c r="D13" i="7"/>
  <c r="C13" i="7"/>
  <c r="D11" i="7"/>
  <c r="C11" i="7"/>
  <c r="D10" i="7"/>
  <c r="C10" i="7"/>
  <c r="D9" i="7"/>
  <c r="C9" i="7"/>
  <c r="D8" i="7"/>
  <c r="C8" i="7"/>
  <c r="D7" i="7"/>
  <c r="C7" i="7"/>
  <c r="D6" i="7"/>
  <c r="C6" i="7"/>
  <c r="D32" i="4"/>
  <c r="C32" i="4"/>
  <c r="B32" i="4"/>
  <c r="D31" i="4"/>
  <c r="C31" i="4"/>
  <c r="B31" i="4"/>
  <c r="D30" i="4"/>
  <c r="C30" i="4"/>
  <c r="B30" i="4"/>
  <c r="D29" i="4"/>
  <c r="C29" i="4"/>
  <c r="B29" i="4"/>
  <c r="A29" i="4"/>
  <c r="D28" i="4"/>
  <c r="C28" i="4"/>
  <c r="B28" i="4"/>
  <c r="A28" i="4"/>
  <c r="D27" i="4"/>
  <c r="C27" i="4"/>
  <c r="B27" i="4"/>
  <c r="D26" i="4"/>
  <c r="C26" i="4"/>
  <c r="B26" i="4"/>
  <c r="D25" i="4"/>
  <c r="C25" i="4"/>
  <c r="B25" i="4"/>
  <c r="D24" i="4"/>
  <c r="C24" i="4"/>
  <c r="B24" i="4"/>
  <c r="D23" i="4"/>
  <c r="C23" i="4"/>
  <c r="B23" i="4"/>
  <c r="D22" i="4"/>
  <c r="C22" i="4"/>
  <c r="B22" i="4"/>
  <c r="D21" i="4"/>
  <c r="C21" i="4"/>
  <c r="B21" i="4"/>
  <c r="A21" i="4"/>
  <c r="D20" i="4"/>
  <c r="C20" i="4"/>
  <c r="B20" i="4"/>
  <c r="A20" i="4"/>
  <c r="D19" i="4"/>
  <c r="C19" i="4"/>
  <c r="B19" i="4"/>
  <c r="D18" i="4"/>
  <c r="C18" i="4"/>
  <c r="B18" i="4"/>
  <c r="D17" i="4"/>
  <c r="C17" i="4"/>
  <c r="B17" i="4"/>
  <c r="D16" i="4"/>
  <c r="C16" i="4"/>
  <c r="B16" i="4"/>
  <c r="D15" i="4"/>
  <c r="C15" i="4"/>
  <c r="B15" i="4"/>
  <c r="D14" i="4"/>
  <c r="C14" i="4"/>
  <c r="B14" i="4"/>
  <c r="D13" i="4"/>
  <c r="C13" i="4"/>
  <c r="B13" i="4"/>
  <c r="A13" i="4"/>
  <c r="B13" i="3"/>
  <c r="N1048112" i="3"/>
  <c r="D32" i="3"/>
  <c r="E25" i="5" s="1"/>
  <c r="C32" i="3"/>
  <c r="D25" i="5" s="1"/>
  <c r="B32" i="3"/>
  <c r="D31" i="3"/>
  <c r="E24" i="5" s="1"/>
  <c r="C31" i="3"/>
  <c r="D24" i="5" s="1"/>
  <c r="B31" i="3"/>
  <c r="D30" i="3"/>
  <c r="E23" i="5" s="1"/>
  <c r="C30" i="3"/>
  <c r="D23" i="5" s="1"/>
  <c r="B30" i="3"/>
  <c r="D29" i="3"/>
  <c r="E22" i="5" s="1"/>
  <c r="C29" i="3"/>
  <c r="D22" i="5" s="1"/>
  <c r="B29" i="3"/>
  <c r="A29" i="3"/>
  <c r="D28" i="3"/>
  <c r="E21" i="5" s="1"/>
  <c r="C28" i="3"/>
  <c r="D21" i="5" s="1"/>
  <c r="B28" i="3"/>
  <c r="A28" i="3"/>
  <c r="D27" i="3"/>
  <c r="E20" i="5" s="1"/>
  <c r="C27" i="3"/>
  <c r="D20" i="5" s="1"/>
  <c r="B27" i="3"/>
  <c r="D26" i="3"/>
  <c r="E19" i="5" s="1"/>
  <c r="C26" i="3"/>
  <c r="D19" i="5" s="1"/>
  <c r="B26" i="3"/>
  <c r="D25" i="3"/>
  <c r="E18" i="5" s="1"/>
  <c r="C25" i="3"/>
  <c r="D18" i="5" s="1"/>
  <c r="B25" i="3"/>
  <c r="D24" i="3"/>
  <c r="E17" i="5" s="1"/>
  <c r="C24" i="3"/>
  <c r="D17" i="5" s="1"/>
  <c r="B24" i="3"/>
  <c r="D23" i="3"/>
  <c r="E14" i="5" s="1"/>
  <c r="C23" i="3"/>
  <c r="D14" i="5" s="1"/>
  <c r="B23" i="3"/>
  <c r="D22" i="3"/>
  <c r="E31" i="5" s="1"/>
  <c r="C22" i="3"/>
  <c r="D31" i="5" s="1"/>
  <c r="B22" i="3"/>
  <c r="D21" i="3"/>
  <c r="E16" i="5" s="1"/>
  <c r="C21" i="3"/>
  <c r="D16" i="5" s="1"/>
  <c r="B21" i="3"/>
  <c r="A21" i="3"/>
  <c r="D20" i="3"/>
  <c r="E13" i="5" s="1"/>
  <c r="C20" i="3"/>
  <c r="D13" i="5" s="1"/>
  <c r="B20" i="3"/>
  <c r="A20" i="3"/>
  <c r="D19" i="3"/>
  <c r="E12" i="5" s="1"/>
  <c r="C19" i="3"/>
  <c r="D12" i="5" s="1"/>
  <c r="B19" i="3"/>
  <c r="D18" i="3"/>
  <c r="E11" i="5" s="1"/>
  <c r="C18" i="3"/>
  <c r="D11" i="5" s="1"/>
  <c r="B18" i="3"/>
  <c r="D17" i="3"/>
  <c r="E10" i="5" s="1"/>
  <c r="C17" i="3"/>
  <c r="D10" i="5" s="1"/>
  <c r="B17" i="3"/>
  <c r="D16" i="3"/>
  <c r="E9" i="5" s="1"/>
  <c r="C16" i="3"/>
  <c r="D9" i="5" s="1"/>
  <c r="B16" i="3"/>
  <c r="D15" i="3"/>
  <c r="E8" i="5" s="1"/>
  <c r="C15" i="3"/>
  <c r="D8" i="5" s="1"/>
  <c r="B15" i="3"/>
  <c r="D14" i="3"/>
  <c r="E7" i="5" s="1"/>
  <c r="C14" i="3"/>
  <c r="D7" i="5" s="1"/>
  <c r="B14" i="3"/>
  <c r="E26" i="7" l="1"/>
  <c r="E52" i="7"/>
  <c r="E17" i="7"/>
  <c r="E18" i="7"/>
  <c r="E22" i="7"/>
  <c r="E33" i="7"/>
  <c r="E37" i="7"/>
  <c r="E42" i="7"/>
  <c r="E10" i="7"/>
  <c r="E15" i="7"/>
  <c r="E20" i="7"/>
  <c r="E24" i="7"/>
  <c r="E31" i="7"/>
  <c r="E35" i="7"/>
  <c r="E40" i="7"/>
  <c r="E44" i="7"/>
  <c r="E54" i="7"/>
  <c r="E32" i="7"/>
  <c r="E55" i="7"/>
  <c r="E13" i="7"/>
  <c r="E38" i="7"/>
  <c r="E43" i="7"/>
  <c r="E11" i="7"/>
  <c r="E6" i="7"/>
  <c r="E8" i="7"/>
  <c r="E23" i="7"/>
  <c r="E9" i="7"/>
  <c r="E14" i="7"/>
  <c r="E27" i="7"/>
  <c r="E34" i="7"/>
  <c r="E47" i="7"/>
  <c r="E53" i="7"/>
  <c r="E7" i="7"/>
  <c r="E25" i="7"/>
  <c r="E45" i="7"/>
  <c r="E16" i="7"/>
  <c r="E21" i="7"/>
  <c r="E36" i="7"/>
  <c r="E41" i="7"/>
  <c r="E51" i="7"/>
  <c r="D13" i="3"/>
  <c r="E6" i="5" s="1"/>
  <c r="C13" i="3"/>
  <c r="D6" i="5" s="1"/>
  <c r="A13" i="3"/>
  <c r="B123" i="1" l="1"/>
  <c r="B124" i="1" s="1"/>
  <c r="B125" i="1" s="1"/>
  <c r="B126" i="1" s="1"/>
  <c r="B128" i="1" s="1"/>
  <c r="B129" i="1" s="1"/>
  <c r="B130" i="1" s="1"/>
  <c r="B131" i="1" s="1"/>
  <c r="B132" i="1" s="1"/>
  <c r="B134" i="1" s="1"/>
  <c r="B135" i="1" s="1"/>
  <c r="B136" i="1" s="1"/>
  <c r="B137" i="1" s="1"/>
  <c r="B138" i="1" s="1"/>
  <c r="B140" i="1" s="1"/>
  <c r="B141" i="1" s="1"/>
  <c r="B142" i="1" s="1"/>
  <c r="B143" i="1" s="1"/>
  <c r="B144" i="1" s="1"/>
  <c r="B146" i="1" s="1"/>
  <c r="B147" i="1" s="1"/>
  <c r="B148" i="1" s="1"/>
  <c r="B149" i="1" s="1"/>
  <c r="B150" i="1" s="1"/>
  <c r="B35" i="1"/>
  <c r="B6" i="1"/>
  <c r="G56" i="1"/>
  <c r="G57" i="1" s="1"/>
  <c r="G58" i="1" s="1"/>
  <c r="G59" i="1" s="1"/>
  <c r="G60" i="1" s="1"/>
  <c r="G49" i="1"/>
  <c r="G50" i="1" s="1"/>
  <c r="G51" i="1" s="1"/>
  <c r="G53" i="1" s="1"/>
  <c r="F49" i="1"/>
  <c r="F50" i="1" s="1"/>
  <c r="F51" i="1" s="1"/>
  <c r="F52" i="1" s="1"/>
  <c r="F53" i="1" s="1"/>
  <c r="F7" i="1"/>
  <c r="F8" i="1" s="1"/>
  <c r="A38" i="3" l="1"/>
  <c r="A38" i="4"/>
  <c r="B28" i="1"/>
  <c r="A30" i="3"/>
  <c r="A30" i="4"/>
  <c r="B36" i="1"/>
  <c r="A22" i="3"/>
  <c r="A22" i="4"/>
  <c r="B7" i="1"/>
  <c r="A14" i="4"/>
  <c r="A14" i="3"/>
  <c r="F9" i="1"/>
  <c r="A7" i="7"/>
  <c r="A8" i="7" s="1"/>
  <c r="A9" i="7" s="1"/>
  <c r="A10" i="7" s="1"/>
  <c r="A11" i="7" s="1"/>
  <c r="A13" i="7" s="1"/>
  <c r="A14" i="7" s="1"/>
  <c r="A15" i="7" s="1"/>
  <c r="A16" i="7" s="1"/>
  <c r="A17" i="7" s="1"/>
  <c r="A18" i="7" s="1"/>
  <c r="A20" i="7" s="1"/>
  <c r="A21" i="7" s="1"/>
  <c r="A22" i="7" s="1"/>
  <c r="A23" i="7" s="1"/>
  <c r="A24" i="7" s="1"/>
  <c r="A25" i="7" s="1"/>
  <c r="A26" i="7" s="1"/>
  <c r="A27" i="7" s="1"/>
  <c r="A31" i="7" s="1"/>
  <c r="A32" i="7" s="1"/>
  <c r="A33" i="7" s="1"/>
  <c r="A34" i="7" s="1"/>
  <c r="A35" i="7" s="1"/>
  <c r="A36" i="7" s="1"/>
  <c r="A37" i="7" s="1"/>
  <c r="A38" i="7" s="1"/>
  <c r="A40" i="7" s="1"/>
  <c r="A41" i="7" s="1"/>
  <c r="A42" i="7" s="1"/>
  <c r="A43" i="7" s="1"/>
  <c r="A44" i="7" s="1"/>
  <c r="A45" i="7" s="1"/>
  <c r="A46" i="7" s="1"/>
  <c r="A47" i="7" s="1"/>
  <c r="A51" i="7" s="1"/>
  <c r="A52" i="7" s="1"/>
  <c r="A53" i="7" s="1"/>
  <c r="A54" i="7" s="1"/>
  <c r="A55" i="7" s="1"/>
  <c r="A39" i="3" l="1"/>
  <c r="A39" i="4"/>
  <c r="A23" i="4"/>
  <c r="A23" i="3"/>
  <c r="B37" i="1"/>
  <c r="B8" i="1"/>
  <c r="A15" i="3"/>
  <c r="A15" i="4"/>
  <c r="B29" i="1"/>
  <c r="A31" i="4"/>
  <c r="A31" i="3"/>
  <c r="A40" i="3" l="1"/>
  <c r="A40" i="4"/>
  <c r="A24" i="3"/>
  <c r="A24" i="4"/>
  <c r="B38" i="1"/>
  <c r="B9" i="1"/>
  <c r="A16" i="3"/>
  <c r="A16" i="4"/>
  <c r="A32" i="4"/>
  <c r="A32" i="3"/>
  <c r="B53" i="1"/>
  <c r="B55" i="1" s="1"/>
  <c r="A41" i="4" l="1"/>
  <c r="A41" i="3"/>
  <c r="B39" i="1"/>
  <c r="A17" i="4"/>
  <c r="A17" i="3"/>
  <c r="A25" i="4"/>
  <c r="A25" i="3"/>
  <c r="A42" i="3" l="1"/>
  <c r="A42" i="4"/>
  <c r="A26" i="3"/>
  <c r="A26" i="4"/>
  <c r="A18" i="4"/>
  <c r="A18" i="3"/>
  <c r="A19" i="3" l="1"/>
  <c r="A19" i="4"/>
  <c r="B57" i="1"/>
  <c r="A27" i="4"/>
  <c r="A27" i="3"/>
  <c r="B58" i="1" l="1"/>
  <c r="B59" i="1" l="1"/>
  <c r="B60" i="1" l="1"/>
  <c r="B65" i="1" l="1"/>
  <c r="B66" i="1" l="1"/>
  <c r="B67" i="1" l="1"/>
  <c r="B68" i="1" l="1"/>
  <c r="B76" i="1" l="1"/>
  <c r="B105" i="1" l="1"/>
  <c r="B106" i="1" l="1"/>
  <c r="B107" i="1" s="1"/>
  <c r="B108" i="1" l="1"/>
</calcChain>
</file>

<file path=xl/sharedStrings.xml><?xml version="1.0" encoding="utf-8"?>
<sst xmlns="http://schemas.openxmlformats.org/spreadsheetml/2006/main" count="715" uniqueCount="221">
  <si>
    <t>Naam</t>
  </si>
  <si>
    <t>Rubriek</t>
  </si>
  <si>
    <t>1e manch</t>
  </si>
  <si>
    <t>2e manch</t>
  </si>
  <si>
    <t>Ruiter paard</t>
  </si>
  <si>
    <t>2 pony</t>
  </si>
  <si>
    <t>1 pony</t>
  </si>
  <si>
    <t>1 paard</t>
  </si>
  <si>
    <t>Jack Lamers</t>
  </si>
  <si>
    <t>Katrien Laenen</t>
  </si>
  <si>
    <t>4 pony</t>
  </si>
  <si>
    <t>Jurjan Mies</t>
  </si>
  <si>
    <t>jeugd</t>
  </si>
  <si>
    <t>2 paard</t>
  </si>
  <si>
    <t>Marcel Marijnissen</t>
  </si>
  <si>
    <t>4 paard</t>
  </si>
  <si>
    <t>Nick van de Vloet</t>
  </si>
  <si>
    <t>Hans van Meer</t>
  </si>
  <si>
    <t>Slepen en verkennen</t>
  </si>
  <si>
    <t>Slepen</t>
  </si>
  <si>
    <t>Parcours verkennen finale</t>
  </si>
  <si>
    <t>17.00 -17.30</t>
  </si>
  <si>
    <t>17.30</t>
  </si>
  <si>
    <t>Finale Enkelspan pony</t>
  </si>
  <si>
    <t>Finale Tweespan pony</t>
  </si>
  <si>
    <t>Finale Vierspan pony</t>
  </si>
  <si>
    <t>Finale Enkelspan paard</t>
  </si>
  <si>
    <t>Aanvang finale</t>
  </si>
  <si>
    <t>Finale Tweespan paard paard</t>
  </si>
  <si>
    <r>
      <rPr>
        <b/>
        <sz val="11"/>
        <color theme="1"/>
        <rFont val="Calibri"/>
        <family val="2"/>
        <scheme val="minor"/>
      </rPr>
      <t>Aansluitend prijsuitreiking jeugd aangespanne</t>
    </r>
    <r>
      <rPr>
        <sz val="11"/>
        <color theme="1"/>
        <rFont val="Calibri"/>
        <family val="2"/>
        <scheme val="minor"/>
      </rPr>
      <t>n</t>
    </r>
  </si>
  <si>
    <t>Tandem</t>
  </si>
  <si>
    <t>1 = "ruiter paard"</t>
  </si>
  <si>
    <t>Startnummer</t>
  </si>
  <si>
    <t>Zaterdag 24 November</t>
  </si>
  <si>
    <t>Zondag 25 November</t>
  </si>
  <si>
    <t>startinterval</t>
  </si>
  <si>
    <t>Totaal</t>
  </si>
  <si>
    <t>tijd in seconden</t>
  </si>
  <si>
    <t>straftijd in seconden</t>
  </si>
  <si>
    <t>Passeren start- en finishlijn en/of nemen van 2 hindernissen zonder het</t>
  </si>
  <si>
    <t>ballen
(476.1
476.1d)</t>
  </si>
  <si>
    <t>Tijdsover-schrijding (472.4)</t>
  </si>
  <si>
    <t>3e onge-hoorzaam-heid (476.7c)</t>
  </si>
  <si>
    <t>verkeerd parcours (476.2a)</t>
  </si>
  <si>
    <t>Fout par-cours niet hersteld (476.3)</t>
  </si>
  <si>
    <t>Groom hanteert leidsel (434.4)</t>
  </si>
  <si>
    <t>Deelnemer vastgebon-den (434.5)</t>
  </si>
  <si>
    <t>Herstelde fout in marathon hindernis (476.2b)</t>
  </si>
  <si>
    <t>Niet-herstelde fout in marathon hindernis (476.2b)</t>
  </si>
  <si>
    <t>Afstijgen grooms 1e / 2e maal (476.6b)</t>
  </si>
  <si>
    <t>Afstijgen grooms 3e maal (476.6b)</t>
  </si>
  <si>
    <t>Afstijgen deelnemer 1e / 2e maal (476.6c)</t>
  </si>
  <si>
    <t>Afstijgen deelnemer 3e maal (476.6c)</t>
  </si>
  <si>
    <t>Controle over aanspan-ning verliezen (476.7d)</t>
  </si>
  <si>
    <t>Starten voor signaal en nemen 1e hindernis (475.9)</t>
  </si>
  <si>
    <t>Niet door start / finish (475.10)</t>
  </si>
  <si>
    <t>Afrijden element geneutrali-seerde doorgang marathon hindernis</t>
  </si>
  <si>
    <t>Omrijden deel hin-dernis, vol-tooiing hin-dernis niet mogelijk (477.7)</t>
  </si>
  <si>
    <r>
      <t xml:space="preserve">Herstel van </t>
    </r>
    <r>
      <rPr>
        <b/>
        <sz val="11"/>
        <color theme="1"/>
        <rFont val="Calibri"/>
        <family val="2"/>
        <scheme val="minor"/>
      </rPr>
      <t>&lt;----</t>
    </r>
    <r>
      <rPr>
        <sz val="11"/>
        <color theme="1"/>
        <rFont val="Calibri"/>
        <family val="2"/>
        <scheme val="minor"/>
      </rPr>
      <t xml:space="preserve"> hindernis (477.7)</t>
    </r>
  </si>
  <si>
    <t>Omrijden / verplaatsen marathon hindernis met herstel voor vervolg (476.4)</t>
  </si>
  <si>
    <t>Geen goede cap of protector (435.2e)</t>
  </si>
  <si>
    <t>Uitspannen paarden (477.15)</t>
  </si>
  <si>
    <t>Deelnemer of groom voorkomt afrijden afrijdbaar element (477.14)</t>
  </si>
  <si>
    <t>Onterecht halthouden bij vermeende fout parcour (477.13)</t>
  </si>
  <si>
    <t>bal met opbouw nog te rijden hindernis (476.1b)</t>
  </si>
  <si>
    <t>1e en 2e onge-hoorzaam-heid (476.7c)</t>
  </si>
  <si>
    <t>Rijden hindernis-doorgang die nog niet bereden mag worden (476.2)</t>
  </si>
  <si>
    <t>Passeren start- en finishlijn en/ of nemen van 2 hin-dernissen zonder juiste aantal personen</t>
  </si>
  <si>
    <r>
      <t>1 bal afrijden</t>
    </r>
    <r>
      <rPr>
        <sz val="9"/>
        <color rgb="FF7030A0"/>
        <rFont val="Calibri"/>
        <family val="2"/>
        <scheme val="minor"/>
      </rPr>
      <t xml:space="preserve"> (476.1+ 476.1d)</t>
    </r>
  </si>
  <si>
    <r>
      <t>Verkeerd parcours</t>
    </r>
    <r>
      <rPr>
        <sz val="9"/>
        <color rgb="FF7030A0"/>
        <rFont val="Calibri"/>
        <family val="2"/>
        <scheme val="minor"/>
      </rPr>
      <t xml:space="preserve"> (476.2a)</t>
    </r>
  </si>
  <si>
    <r>
      <t xml:space="preserve">1 bal met opbouw hindernis van nog te rijden hindernis (opbouw hindernis + bal) </t>
    </r>
    <r>
      <rPr>
        <sz val="9"/>
        <color rgb="FF7030A0"/>
        <rFont val="Calibri"/>
        <family val="2"/>
        <scheme val="minor"/>
      </rPr>
      <t>(476.1b)</t>
    </r>
  </si>
  <si>
    <r>
      <t>Starten voor signaal en nemen 1e hindernis, tevens opnieuw starten</t>
    </r>
    <r>
      <rPr>
        <sz val="9"/>
        <color rgb="FF7030A0"/>
        <rFont val="Calibri"/>
        <family val="2"/>
        <scheme val="minor"/>
      </rPr>
      <t xml:space="preserve"> (475.9)</t>
    </r>
  </si>
  <si>
    <r>
      <t>Deelnemer of groom voorkomt afrijden afrijdbaar element</t>
    </r>
    <r>
      <rPr>
        <sz val="9"/>
        <color rgb="FF7030A0"/>
        <rFont val="Calibri"/>
        <family val="2"/>
        <scheme val="minor"/>
      </rPr>
      <t xml:space="preserve"> (477.14)</t>
    </r>
  </si>
  <si>
    <r>
      <t>1e ongehoorzaamheid</t>
    </r>
    <r>
      <rPr>
        <sz val="9"/>
        <color rgb="FF7030A0"/>
        <rFont val="Calibri"/>
        <family val="2"/>
        <scheme val="minor"/>
      </rPr>
      <t xml:space="preserve"> (476.7c)</t>
    </r>
  </si>
  <si>
    <r>
      <t>Fout parcours niet herstellen</t>
    </r>
    <r>
      <rPr>
        <sz val="9"/>
        <color rgb="FF7030A0"/>
        <rFont val="Calibri"/>
        <family val="2"/>
        <scheme val="minor"/>
      </rPr>
      <t xml:space="preserve"> (476.3)</t>
    </r>
  </si>
  <si>
    <r>
      <t>Rijden van een hindernis doorgang die nog niet gereden mag worden</t>
    </r>
    <r>
      <rPr>
        <sz val="9"/>
        <color rgb="FF7030A0"/>
        <rFont val="Calibri"/>
        <family val="2"/>
        <scheme val="minor"/>
      </rPr>
      <t xml:space="preserve"> (476.2)</t>
    </r>
  </si>
  <si>
    <r>
      <t>Niet door start- en/of finishlijn</t>
    </r>
    <r>
      <rPr>
        <sz val="9"/>
        <color rgb="FF7030A0"/>
        <rFont val="Calibri"/>
        <family val="2"/>
        <scheme val="minor"/>
      </rPr>
      <t xml:space="preserve"> (475.10)</t>
    </r>
  </si>
  <si>
    <r>
      <t>Onterecht halthouden bij vermeende fout in parcours</t>
    </r>
    <r>
      <rPr>
        <sz val="9"/>
        <color rgb="FF7030A0"/>
        <rFont val="Calibri"/>
        <family val="2"/>
        <scheme val="minor"/>
      </rPr>
      <t xml:space="preserve"> (477.13)</t>
    </r>
  </si>
  <si>
    <r>
      <t>2e ongehoorzaamheid</t>
    </r>
    <r>
      <rPr>
        <sz val="9"/>
        <color rgb="FF7030A0"/>
        <rFont val="Calibri"/>
        <family val="2"/>
        <scheme val="minor"/>
      </rPr>
      <t xml:space="preserve"> (476.7c)</t>
    </r>
  </si>
  <si>
    <r>
      <t xml:space="preserve">Groom hanteert leidsel </t>
    </r>
    <r>
      <rPr>
        <sz val="9"/>
        <color rgb="FF7030A0"/>
        <rFont val="Calibri"/>
        <family val="2"/>
        <scheme val="minor"/>
      </rPr>
      <t>(434.4)</t>
    </r>
  </si>
  <si>
    <r>
      <t>Herstelde fout in marathon hindernis</t>
    </r>
    <r>
      <rPr>
        <sz val="9"/>
        <color rgb="FF7030A0"/>
        <rFont val="Calibri"/>
        <family val="2"/>
        <scheme val="minor"/>
      </rPr>
      <t xml:space="preserve"> (476.2b)</t>
    </r>
  </si>
  <si>
    <r>
      <t>Afrijden element geneutraliseerde doorgang marathon hindernis</t>
    </r>
    <r>
      <rPr>
        <sz val="9"/>
        <color rgb="FF7030A0"/>
        <rFont val="Calibri"/>
        <family val="2"/>
        <scheme val="minor"/>
      </rPr>
      <t xml:space="preserve"> (477.9)</t>
    </r>
  </si>
  <si>
    <r>
      <t>3e ongehoorzaamheid</t>
    </r>
    <r>
      <rPr>
        <sz val="9"/>
        <color rgb="FF7030A0"/>
        <rFont val="Calibri"/>
        <family val="2"/>
        <scheme val="minor"/>
      </rPr>
      <t xml:space="preserve"> (476.7c)</t>
    </r>
  </si>
  <si>
    <r>
      <t xml:space="preserve">Deelnemer vastgebonden </t>
    </r>
    <r>
      <rPr>
        <sz val="9"/>
        <color rgb="FF7030A0"/>
        <rFont val="Calibri"/>
        <family val="2"/>
        <scheme val="minor"/>
      </rPr>
      <t>(434.5)</t>
    </r>
  </si>
  <si>
    <r>
      <t>Niet herstelde fout in marathon hindernis</t>
    </r>
    <r>
      <rPr>
        <sz val="9"/>
        <color rgb="FF7030A0"/>
        <rFont val="Calibri"/>
        <family val="2"/>
        <scheme val="minor"/>
      </rPr>
      <t xml:space="preserve"> (476.2b)</t>
    </r>
  </si>
  <si>
    <r>
      <t>Omverrijden deel hindenis zodat voltooing hindernis niet mogelijk is</t>
    </r>
    <r>
      <rPr>
        <sz val="9"/>
        <color rgb="FF7030A0"/>
        <rFont val="Calibri"/>
        <family val="2"/>
        <scheme val="minor"/>
      </rPr>
      <t xml:space="preserve"> (477.7)</t>
    </r>
  </si>
  <si>
    <r>
      <t xml:space="preserve">   vereiste aantal personen op rijtuig</t>
    </r>
    <r>
      <rPr>
        <sz val="9"/>
        <color rgb="FF7030A0"/>
        <rFont val="Calibri"/>
        <family val="2"/>
        <scheme val="minor"/>
      </rPr>
      <t xml:space="preserve"> (477.12)</t>
    </r>
  </si>
  <si>
    <r>
      <t>tijdsoverschrijding (&lt; 5 min)</t>
    </r>
    <r>
      <rPr>
        <sz val="9"/>
        <color rgb="FF7030A0"/>
        <rFont val="Calibri"/>
        <family val="2"/>
        <scheme val="minor"/>
      </rPr>
      <t xml:space="preserve"> (472.4)</t>
    </r>
  </si>
  <si>
    <r>
      <t>Controle over aanspanning verliezen</t>
    </r>
    <r>
      <rPr>
        <sz val="9"/>
        <color rgb="FF7030A0"/>
        <rFont val="Calibri"/>
        <family val="2"/>
        <scheme val="minor"/>
      </rPr>
      <t xml:space="preserve"> (476.7d)</t>
    </r>
  </si>
  <si>
    <r>
      <t>Afstijgen 1 of 2 grooms 1e en 2e maal</t>
    </r>
    <r>
      <rPr>
        <sz val="9"/>
        <color rgb="FF7030A0"/>
        <rFont val="Calibri"/>
        <family val="2"/>
        <scheme val="minor"/>
      </rPr>
      <t xml:space="preserve"> (476.6b)</t>
    </r>
  </si>
  <si>
    <r>
      <t xml:space="preserve">Herstel van bovenstaande hindernis </t>
    </r>
    <r>
      <rPr>
        <sz val="9"/>
        <color rgb="FF7030A0"/>
        <rFont val="Calibri"/>
        <family val="2"/>
        <scheme val="minor"/>
      </rPr>
      <t>(477.7)</t>
    </r>
  </si>
  <si>
    <r>
      <t>Uitspannen 1 of meer paarden</t>
    </r>
    <r>
      <rPr>
        <sz val="9"/>
        <color rgb="FF7030A0"/>
        <rFont val="Calibri"/>
        <family val="2"/>
        <scheme val="minor"/>
      </rPr>
      <t xml:space="preserve"> (477.15)</t>
    </r>
  </si>
  <si>
    <r>
      <t>Afstijgen 1 of 2 grooms 3e maal</t>
    </r>
    <r>
      <rPr>
        <sz val="9"/>
        <color rgb="FF7030A0"/>
        <rFont val="Calibri"/>
        <family val="2"/>
        <scheme val="minor"/>
      </rPr>
      <t xml:space="preserve"> (476.6b)</t>
    </r>
  </si>
  <si>
    <r>
      <t xml:space="preserve">Omverrijden of verplaatsen </t>
    </r>
    <r>
      <rPr>
        <b/>
        <sz val="9"/>
        <color rgb="FFC00000"/>
        <rFont val="Calibri"/>
        <family val="2"/>
        <scheme val="minor"/>
      </rPr>
      <t>marathonhindernis</t>
    </r>
    <r>
      <rPr>
        <sz val="9"/>
        <color rgb="FFC00000"/>
        <rFont val="Calibri"/>
        <family val="2"/>
        <scheme val="minor"/>
      </rPr>
      <t xml:space="preserve"> met herstel</t>
    </r>
  </si>
  <si>
    <r>
      <t>Afstijgen deelnemer 1e en 2e maal</t>
    </r>
    <r>
      <rPr>
        <sz val="9"/>
        <color rgb="FF7030A0"/>
        <rFont val="Calibri"/>
        <family val="2"/>
        <scheme val="minor"/>
      </rPr>
      <t xml:space="preserve"> (476.6c)</t>
    </r>
  </si>
  <si>
    <r>
      <t xml:space="preserve">  voordat parcour vervolgd kan worden</t>
    </r>
    <r>
      <rPr>
        <sz val="9"/>
        <color rgb="FF7030A0"/>
        <rFont val="Calibri"/>
        <family val="2"/>
        <scheme val="minor"/>
      </rPr>
      <t xml:space="preserve"> (476.4)</t>
    </r>
  </si>
  <si>
    <r>
      <t>Afstijgen deelnemer 3e maal</t>
    </r>
    <r>
      <rPr>
        <sz val="9"/>
        <color rgb="FF7030A0"/>
        <rFont val="Calibri"/>
        <family val="2"/>
        <scheme val="minor"/>
      </rPr>
      <t xml:space="preserve"> (476.6c)</t>
    </r>
  </si>
  <si>
    <r>
      <t xml:space="preserve">Geen goedgekeurde of verkeerd bevestigde cap of bodyprotector </t>
    </r>
    <r>
      <rPr>
        <sz val="9"/>
        <color rgb="FF7030A0"/>
        <rFont val="Calibri"/>
        <family val="2"/>
        <scheme val="minor"/>
      </rPr>
      <t>(435.2e)</t>
    </r>
  </si>
  <si>
    <t>Totaal uitslag</t>
  </si>
  <si>
    <t>Uitslag Brabant Cup 24 &amp; 25 november</t>
  </si>
  <si>
    <t>Menteam Nicole voor Menners</t>
  </si>
  <si>
    <t>Chantal v Dommelen</t>
  </si>
  <si>
    <t>Joost Aarts</t>
  </si>
  <si>
    <t>Menteam de Voes(ad voesenek)</t>
  </si>
  <si>
    <t>Rob Hermans</t>
  </si>
  <si>
    <t>Eveline van raak</t>
  </si>
  <si>
    <t>Mentaem Johan Vermeer</t>
  </si>
  <si>
    <t>Ashley den Ridder</t>
  </si>
  <si>
    <t>Frans Marijnnissen</t>
  </si>
  <si>
    <t>Gerard Schenk</t>
  </si>
  <si>
    <t>Annemarie Smits</t>
  </si>
  <si>
    <t>Menteam van Raak</t>
  </si>
  <si>
    <t>Iwan Meuis</t>
  </si>
  <si>
    <t>Kristoff Piccart</t>
  </si>
  <si>
    <t>Jefferie Scholte</t>
  </si>
  <si>
    <t>Pauze</t>
  </si>
  <si>
    <t>Jonas Corten</t>
  </si>
  <si>
    <t>Marcel Scheurs</t>
  </si>
  <si>
    <t>Tamara Jongenengel</t>
  </si>
  <si>
    <t>Charissa den Ridder</t>
  </si>
  <si>
    <t>Bernd Wouters</t>
  </si>
  <si>
    <t>Toon Geerts</t>
  </si>
  <si>
    <t>Dirk van Hees</t>
  </si>
  <si>
    <t>Wannes Piccart (10)</t>
  </si>
  <si>
    <t>Joris Lauwers           (12)</t>
  </si>
  <si>
    <t>Chelsea van Dijk BRT2 (7)</t>
  </si>
  <si>
    <t>Verkennen vanaf 14:30</t>
  </si>
  <si>
    <t>Tessa in `t Groen</t>
  </si>
  <si>
    <t>Bridge Janssen</t>
  </si>
  <si>
    <t>Jan Hamers</t>
  </si>
  <si>
    <t>Nick Gaens</t>
  </si>
  <si>
    <t>meerspan</t>
  </si>
  <si>
    <t>2 span</t>
  </si>
  <si>
    <t>Jacco de Koning (11)</t>
  </si>
  <si>
    <t>Kyano van Gool (12)</t>
  </si>
  <si>
    <t>Tijd op het bord</t>
  </si>
  <si>
    <t>Tijd</t>
  </si>
  <si>
    <t>Finale</t>
  </si>
  <si>
    <t>Tijd in seconde in decimalen</t>
  </si>
  <si>
    <t>Totaal uitslag
1e</t>
  </si>
  <si>
    <t>Totaal uitslag
2e</t>
  </si>
  <si>
    <t>Totaal uitslag
eind</t>
  </si>
  <si>
    <t>Lashenda Loos</t>
  </si>
  <si>
    <t>Sylvana Klerkx</t>
  </si>
  <si>
    <t xml:space="preserve"> </t>
  </si>
  <si>
    <t>Denise Bakker</t>
  </si>
  <si>
    <t>Jennifer de Graaf</t>
  </si>
  <si>
    <t>Caroline Verweijmeren</t>
  </si>
  <si>
    <t>Minke Hogenvorst</t>
  </si>
  <si>
    <t>Annabel Peeters</t>
  </si>
  <si>
    <t>Ilse Kuenen  Baukje</t>
  </si>
  <si>
    <t>Carlijn Kuenen</t>
  </si>
  <si>
    <t>Floortje Rouws</t>
  </si>
  <si>
    <t>Henk Machielse</t>
  </si>
  <si>
    <t>Elin de Korte</t>
  </si>
  <si>
    <t>Melissa Coppens</t>
  </si>
  <si>
    <t>Jan van Riel</t>
  </si>
  <si>
    <t>Nickey Jaspers</t>
  </si>
  <si>
    <t xml:space="preserve">Quintey van Hoenselaar </t>
  </si>
  <si>
    <t>Guusje Rouws</t>
  </si>
  <si>
    <t>Ilse Kuenen  Mc Gee</t>
  </si>
  <si>
    <t>Annemarie Kuenen</t>
  </si>
  <si>
    <t>Stacey van Hoenselaar</t>
  </si>
  <si>
    <t>Jonna Tegelaar</t>
  </si>
  <si>
    <t>Suus Bergacker</t>
  </si>
  <si>
    <t>Chrissy van Hoenselaar</t>
  </si>
  <si>
    <t>Wouter Kuenen</t>
  </si>
  <si>
    <t>Randy van Hoenselaar</t>
  </si>
  <si>
    <t>Yenthe van Dartel</t>
  </si>
  <si>
    <t>Ilse Kuenen Rianne</t>
  </si>
  <si>
    <t xml:space="preserve">Lashenda Loos </t>
  </si>
  <si>
    <t>Fien Hensen</t>
  </si>
  <si>
    <t>Lobke van Hoenselaar</t>
  </si>
  <si>
    <t>Lunna Knook</t>
  </si>
  <si>
    <t>Marjolein Vermaas</t>
  </si>
  <si>
    <t>Zondag 5 februari</t>
  </si>
  <si>
    <t>Jop  van Rijnberk</t>
  </si>
  <si>
    <t>1 pa</t>
  </si>
  <si>
    <t>Ashely den Ridder</t>
  </si>
  <si>
    <t>1 po</t>
  </si>
  <si>
    <t>Hugo Gommers</t>
  </si>
  <si>
    <t>2 po</t>
  </si>
  <si>
    <t>Peter Sprangers</t>
  </si>
  <si>
    <t>Bernie Damen</t>
  </si>
  <si>
    <t>Cor Jochems</t>
  </si>
  <si>
    <t>2 pa</t>
  </si>
  <si>
    <t>Toon Jochems</t>
  </si>
  <si>
    <t>Jolanda van Riel</t>
  </si>
  <si>
    <t>Erik Hesselmans</t>
  </si>
  <si>
    <t>Kees van der Veeken</t>
  </si>
  <si>
    <t>Deveny Scholte</t>
  </si>
  <si>
    <t xml:space="preserve">Hans van Meer </t>
  </si>
  <si>
    <t>Lotte van Esch</t>
  </si>
  <si>
    <t>Stephanie Siebers</t>
  </si>
  <si>
    <t>13:12::00</t>
  </si>
  <si>
    <t>Jan Heijnen</t>
  </si>
  <si>
    <t>Johan van Hooijdonk</t>
  </si>
  <si>
    <t>Menteam de Steenovense mentuin</t>
  </si>
  <si>
    <t>Ellen Vangoidsenhoven</t>
  </si>
  <si>
    <t>Jacco de Koning</t>
  </si>
  <si>
    <t>Sharon Besemer</t>
  </si>
  <si>
    <t xml:space="preserve">Jasper Harnie </t>
  </si>
  <si>
    <t xml:space="preserve">Gracejelaine de Ridder </t>
  </si>
  <si>
    <t>Frans Marijnissen</t>
  </si>
  <si>
    <t>m po</t>
  </si>
  <si>
    <t xml:space="preserve">Jefferie Scholte </t>
  </si>
  <si>
    <t>Niels Vermeulen</t>
  </si>
  <si>
    <t>Monique Classens</t>
  </si>
  <si>
    <t>Kees Rommens</t>
  </si>
  <si>
    <t xml:space="preserve">Bernd Wouters </t>
  </si>
  <si>
    <t>Johan Vermeer</t>
  </si>
  <si>
    <t>Pascal Meere</t>
  </si>
  <si>
    <t>Theo Timmerman</t>
  </si>
  <si>
    <t>Charissa de Ridder</t>
  </si>
  <si>
    <t>Menteam van Dijk</t>
  </si>
  <si>
    <t>Cleo van Dorp</t>
  </si>
  <si>
    <t>Ymke van Hoof</t>
  </si>
  <si>
    <t>Florence Boschman</t>
  </si>
  <si>
    <t>Karlin Jansen</t>
  </si>
  <si>
    <t>Zaterdag 4 februari  Onder de man</t>
  </si>
  <si>
    <t>Startlijst Menindoor Breda  4 en 5 februari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</si>
</sst>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#,##0.00_ ;[Red]\-#,##0.00\ "/>
    <numFmt numFmtId="166" formatCode="mm:ss.0;@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rgb="FFC00000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9"/>
      <color rgb="FFC0000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59999389629810485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6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21" fontId="0" fillId="0" borderId="0" xfId="0" applyNumberFormat="1" applyAlignment="1">
      <alignment horizontal="center"/>
    </xf>
    <xf numFmtId="21" fontId="0" fillId="0" borderId="0" xfId="0" applyNumberFormat="1"/>
    <xf numFmtId="0" fontId="0" fillId="0" borderId="0" xfId="0" quotePrefix="1"/>
    <xf numFmtId="0" fontId="0" fillId="2" borderId="2" xfId="0" applyFill="1" applyBorder="1"/>
    <xf numFmtId="0" fontId="0" fillId="2" borderId="3" xfId="0" applyFill="1" applyBorder="1"/>
    <xf numFmtId="0" fontId="2" fillId="3" borderId="2" xfId="0" applyFont="1" applyFill="1" applyBorder="1"/>
    <xf numFmtId="0" fontId="2" fillId="3" borderId="3" xfId="0" applyFont="1" applyFill="1" applyBorder="1"/>
    <xf numFmtId="0" fontId="0" fillId="3" borderId="3" xfId="0" applyFill="1" applyBorder="1"/>
    <xf numFmtId="0" fontId="0" fillId="3" borderId="4" xfId="0" applyFill="1" applyBorder="1"/>
    <xf numFmtId="0" fontId="0" fillId="0" borderId="6" xfId="0" applyBorder="1" applyAlignment="1">
      <alignment horizontal="left"/>
    </xf>
    <xf numFmtId="0" fontId="0" fillId="0" borderId="6" xfId="0" applyBorder="1"/>
    <xf numFmtId="0" fontId="0" fillId="0" borderId="7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4" borderId="11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4" borderId="6" xfId="0" applyFill="1" applyBorder="1" applyAlignment="1">
      <alignment horizontal="left"/>
    </xf>
    <xf numFmtId="0" fontId="0" fillId="5" borderId="11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6" xfId="0" applyFill="1" applyBorder="1"/>
    <xf numFmtId="0" fontId="0" fillId="5" borderId="6" xfId="0" applyFill="1" applyBorder="1" applyAlignment="1">
      <alignment horizontal="left"/>
    </xf>
    <xf numFmtId="0" fontId="0" fillId="6" borderId="0" xfId="0" applyFill="1"/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3" fillId="2" borderId="14" xfId="0" applyFont="1" applyFill="1" applyBorder="1" applyAlignment="1">
      <alignment horizontal="left" vertical="center"/>
    </xf>
    <xf numFmtId="0" fontId="0" fillId="2" borderId="15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6" xfId="0" applyBorder="1" applyAlignment="1">
      <alignment horizontal="left"/>
    </xf>
    <xf numFmtId="0" fontId="0" fillId="7" borderId="6" xfId="0" applyFill="1" applyBorder="1" applyAlignment="1">
      <alignment horizontal="center"/>
    </xf>
    <xf numFmtId="0" fontId="0" fillId="7" borderId="6" xfId="0" applyFill="1" applyBorder="1"/>
    <xf numFmtId="0" fontId="1" fillId="7" borderId="6" xfId="0" applyFont="1" applyFill="1" applyBorder="1" applyAlignment="1">
      <alignment horizontal="center"/>
    </xf>
    <xf numFmtId="0" fontId="3" fillId="2" borderId="3" xfId="0" applyFont="1" applyFill="1" applyBorder="1" applyAlignment="1">
      <alignment vertical="center"/>
    </xf>
    <xf numFmtId="0" fontId="0" fillId="0" borderId="17" xfId="0" applyBorder="1"/>
    <xf numFmtId="0" fontId="0" fillId="0" borderId="11" xfId="0" applyBorder="1"/>
    <xf numFmtId="0" fontId="0" fillId="4" borderId="6" xfId="0" applyFill="1" applyBorder="1"/>
    <xf numFmtId="0" fontId="0" fillId="4" borderId="11" xfId="0" applyFill="1" applyBorder="1"/>
    <xf numFmtId="0" fontId="0" fillId="8" borderId="2" xfId="0" applyFill="1" applyBorder="1"/>
    <xf numFmtId="0" fontId="1" fillId="8" borderId="1" xfId="0" applyFont="1" applyFill="1" applyBorder="1"/>
    <xf numFmtId="0" fontId="1" fillId="8" borderId="4" xfId="0" applyFont="1" applyFill="1" applyBorder="1"/>
    <xf numFmtId="0" fontId="0" fillId="9" borderId="13" xfId="0" applyFill="1" applyBorder="1"/>
    <xf numFmtId="0" fontId="0" fillId="9" borderId="14" xfId="0" applyFill="1" applyBorder="1"/>
    <xf numFmtId="0" fontId="0" fillId="9" borderId="15" xfId="0" applyFill="1" applyBorder="1"/>
    <xf numFmtId="0" fontId="0" fillId="9" borderId="20" xfId="0" applyFill="1" applyBorder="1"/>
    <xf numFmtId="0" fontId="0" fillId="9" borderId="0" xfId="0" applyFill="1"/>
    <xf numFmtId="0" fontId="0" fillId="9" borderId="21" xfId="0" applyFill="1" applyBorder="1"/>
    <xf numFmtId="0" fontId="1" fillId="9" borderId="20" xfId="0" applyFont="1" applyFill="1" applyBorder="1"/>
    <xf numFmtId="0" fontId="1" fillId="9" borderId="21" xfId="0" applyFont="1" applyFill="1" applyBorder="1"/>
    <xf numFmtId="0" fontId="1" fillId="9" borderId="22" xfId="0" applyFont="1" applyFill="1" applyBorder="1"/>
    <xf numFmtId="0" fontId="0" fillId="9" borderId="23" xfId="0" applyFill="1" applyBorder="1"/>
    <xf numFmtId="0" fontId="0" fillId="9" borderId="24" xfId="0" applyFill="1" applyBorder="1"/>
    <xf numFmtId="164" fontId="0" fillId="0" borderId="16" xfId="0" applyNumberFormat="1" applyBorder="1" applyAlignment="1">
      <alignment horizontal="left"/>
    </xf>
    <xf numFmtId="164" fontId="0" fillId="0" borderId="8" xfId="0" applyNumberFormat="1" applyBorder="1" applyAlignment="1">
      <alignment horizontal="left"/>
    </xf>
    <xf numFmtId="164" fontId="0" fillId="4" borderId="6" xfId="0" applyNumberFormat="1" applyFill="1" applyBorder="1" applyAlignment="1">
      <alignment horizontal="left"/>
    </xf>
    <xf numFmtId="164" fontId="0" fillId="0" borderId="6" xfId="0" applyNumberFormat="1" applyBorder="1" applyAlignment="1">
      <alignment horizontal="left"/>
    </xf>
    <xf numFmtId="164" fontId="0" fillId="0" borderId="9" xfId="0" applyNumberFormat="1" applyBorder="1" applyAlignment="1">
      <alignment horizontal="left"/>
    </xf>
    <xf numFmtId="164" fontId="0" fillId="5" borderId="6" xfId="0" applyNumberFormat="1" applyFill="1" applyBorder="1" applyAlignment="1">
      <alignment horizontal="left"/>
    </xf>
    <xf numFmtId="164" fontId="0" fillId="5" borderId="9" xfId="0" applyNumberFormat="1" applyFill="1" applyBorder="1" applyAlignment="1">
      <alignment horizontal="left"/>
    </xf>
    <xf numFmtId="164" fontId="0" fillId="0" borderId="5" xfId="0" applyNumberFormat="1" applyBorder="1" applyAlignment="1">
      <alignment horizontal="left"/>
    </xf>
    <xf numFmtId="164" fontId="0" fillId="6" borderId="0" xfId="0" applyNumberFormat="1" applyFill="1"/>
    <xf numFmtId="164" fontId="0" fillId="2" borderId="3" xfId="0" applyNumberFormat="1" applyFill="1" applyBorder="1"/>
    <xf numFmtId="164" fontId="0" fillId="2" borderId="4" xfId="0" applyNumberFormat="1" applyFill="1" applyBorder="1"/>
    <xf numFmtId="164" fontId="1" fillId="8" borderId="18" xfId="0" applyNumberFormat="1" applyFont="1" applyFill="1" applyBorder="1" applyAlignment="1">
      <alignment horizontal="left"/>
    </xf>
    <xf numFmtId="164" fontId="1" fillId="8" borderId="15" xfId="0" applyNumberFormat="1" applyFont="1" applyFill="1" applyBorder="1" applyAlignment="1">
      <alignment horizontal="left"/>
    </xf>
    <xf numFmtId="164" fontId="0" fillId="5" borderId="16" xfId="0" applyNumberFormat="1" applyFill="1" applyBorder="1"/>
    <xf numFmtId="164" fontId="0" fillId="6" borderId="6" xfId="0" applyNumberFormat="1" applyFill="1" applyBorder="1" applyAlignment="1">
      <alignment horizontal="left"/>
    </xf>
    <xf numFmtId="164" fontId="0" fillId="5" borderId="6" xfId="0" applyNumberFormat="1" applyFill="1" applyBorder="1"/>
    <xf numFmtId="164" fontId="0" fillId="7" borderId="6" xfId="0" applyNumberFormat="1" applyFill="1" applyBorder="1"/>
    <xf numFmtId="164" fontId="0" fillId="6" borderId="5" xfId="0" applyNumberFormat="1" applyFill="1" applyBorder="1" applyAlignment="1">
      <alignment horizontal="left"/>
    </xf>
    <xf numFmtId="164" fontId="0" fillId="0" borderId="0" xfId="0" applyNumberFormat="1"/>
    <xf numFmtId="0" fontId="0" fillId="0" borderId="25" xfId="0" applyBorder="1"/>
    <xf numFmtId="0" fontId="0" fillId="9" borderId="25" xfId="0" applyFill="1" applyBorder="1"/>
    <xf numFmtId="0" fontId="0" fillId="10" borderId="0" xfId="0" applyFill="1"/>
    <xf numFmtId="0" fontId="0" fillId="0" borderId="0" xfId="0" applyAlignment="1">
      <alignment horizontal="center"/>
    </xf>
    <xf numFmtId="0" fontId="0" fillId="10" borderId="0" xfId="0" applyFill="1" applyAlignment="1">
      <alignment horizontal="center"/>
    </xf>
    <xf numFmtId="0" fontId="0" fillId="8" borderId="2" xfId="0" applyFill="1" applyBorder="1" applyAlignment="1">
      <alignment horizontal="center"/>
    </xf>
    <xf numFmtId="165" fontId="0" fillId="0" borderId="0" xfId="0" applyNumberFormat="1"/>
    <xf numFmtId="165" fontId="0" fillId="10" borderId="0" xfId="0" applyNumberFormat="1" applyFill="1"/>
    <xf numFmtId="0" fontId="0" fillId="11" borderId="0" xfId="0" applyFill="1" applyAlignment="1">
      <alignment vertical="top" wrapText="1"/>
    </xf>
    <xf numFmtId="0" fontId="0" fillId="11" borderId="0" xfId="0" applyFill="1" applyAlignment="1">
      <alignment horizontal="center" vertical="top" wrapText="1"/>
    </xf>
    <xf numFmtId="0" fontId="0" fillId="11" borderId="0" xfId="0" applyFill="1" applyAlignment="1">
      <alignment horizontal="right" vertical="top" wrapText="1"/>
    </xf>
    <xf numFmtId="0" fontId="5" fillId="0" borderId="0" xfId="0" applyFont="1"/>
    <xf numFmtId="0" fontId="0" fillId="11" borderId="2" xfId="0" applyFill="1" applyBorder="1"/>
    <xf numFmtId="0" fontId="6" fillId="0" borderId="26" xfId="0" applyFont="1" applyBorder="1" applyAlignment="1">
      <alignment horizontal="left"/>
    </xf>
    <xf numFmtId="0" fontId="6" fillId="0" borderId="0" xfId="0" applyFont="1"/>
    <xf numFmtId="0" fontId="6" fillId="0" borderId="26" xfId="0" applyFont="1" applyBorder="1" applyAlignment="1">
      <alignment horizontal="center"/>
    </xf>
    <xf numFmtId="0" fontId="7" fillId="0" borderId="0" xfId="0" applyFont="1"/>
    <xf numFmtId="0" fontId="6" fillId="0" borderId="26" xfId="0" applyFont="1" applyBorder="1"/>
    <xf numFmtId="0" fontId="0" fillId="12" borderId="2" xfId="0" applyFill="1" applyBorder="1"/>
    <xf numFmtId="0" fontId="0" fillId="13" borderId="2" xfId="0" applyFill="1" applyBorder="1"/>
    <xf numFmtId="0" fontId="1" fillId="13" borderId="1" xfId="0" applyFont="1" applyFill="1" applyBorder="1"/>
    <xf numFmtId="0" fontId="0" fillId="13" borderId="2" xfId="0" applyFill="1" applyBorder="1" applyAlignment="1">
      <alignment horizontal="center"/>
    </xf>
    <xf numFmtId="0" fontId="0" fillId="14" borderId="2" xfId="0" applyFill="1" applyBorder="1"/>
    <xf numFmtId="0" fontId="0" fillId="15" borderId="2" xfId="0" applyFill="1" applyBorder="1"/>
    <xf numFmtId="0" fontId="0" fillId="15" borderId="0" xfId="0" applyFill="1" applyAlignment="1">
      <alignment vertical="top" wrapText="1"/>
    </xf>
    <xf numFmtId="0" fontId="0" fillId="15" borderId="0" xfId="0" applyFill="1" applyAlignment="1">
      <alignment horizontal="center" vertical="top" wrapText="1"/>
    </xf>
    <xf numFmtId="0" fontId="0" fillId="15" borderId="0" xfId="0" applyFill="1" applyAlignment="1">
      <alignment horizontal="right" vertical="top" wrapText="1"/>
    </xf>
    <xf numFmtId="0" fontId="0" fillId="12" borderId="0" xfId="0" applyFill="1" applyAlignment="1">
      <alignment vertical="top" wrapText="1"/>
    </xf>
    <xf numFmtId="0" fontId="0" fillId="12" borderId="0" xfId="0" applyFill="1" applyAlignment="1">
      <alignment horizontal="center" vertical="top" wrapText="1"/>
    </xf>
    <xf numFmtId="0" fontId="0" fillId="12" borderId="0" xfId="0" applyFill="1" applyAlignment="1">
      <alignment horizontal="right" vertical="top" wrapText="1"/>
    </xf>
    <xf numFmtId="0" fontId="0" fillId="4" borderId="16" xfId="0" applyFill="1" applyBorder="1" applyAlignment="1">
      <alignment horizontal="left"/>
    </xf>
    <xf numFmtId="0" fontId="1" fillId="8" borderId="27" xfId="0" applyFont="1" applyFill="1" applyBorder="1"/>
    <xf numFmtId="0" fontId="0" fillId="3" borderId="29" xfId="0" applyFill="1" applyBorder="1"/>
    <xf numFmtId="0" fontId="0" fillId="2" borderId="28" xfId="0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4" borderId="10" xfId="0" applyFill="1" applyBorder="1" applyAlignment="1">
      <alignment horizontal="left"/>
    </xf>
    <xf numFmtId="0" fontId="0" fillId="5" borderId="11" xfId="0" applyFill="1" applyBorder="1"/>
    <xf numFmtId="0" fontId="0" fillId="7" borderId="11" xfId="0" applyFill="1" applyBorder="1"/>
    <xf numFmtId="0" fontId="0" fillId="4" borderId="25" xfId="0" applyFill="1" applyBorder="1"/>
    <xf numFmtId="0" fontId="1" fillId="14" borderId="1" xfId="0" applyFont="1" applyFill="1" applyBorder="1"/>
    <xf numFmtId="0" fontId="0" fillId="14" borderId="2" xfId="0" applyFill="1" applyBorder="1" applyAlignment="1">
      <alignment horizontal="center"/>
    </xf>
    <xf numFmtId="165" fontId="0" fillId="0" borderId="25" xfId="0" applyNumberFormat="1" applyBorder="1"/>
    <xf numFmtId="165" fontId="0" fillId="4" borderId="25" xfId="0" applyNumberFormat="1" applyFill="1" applyBorder="1"/>
    <xf numFmtId="165" fontId="0" fillId="5" borderId="11" xfId="0" applyNumberFormat="1" applyFill="1" applyBorder="1"/>
    <xf numFmtId="165" fontId="0" fillId="7" borderId="11" xfId="0" applyNumberFormat="1" applyFill="1" applyBorder="1"/>
    <xf numFmtId="16" fontId="10" fillId="3" borderId="3" xfId="0" applyNumberFormat="1" applyFont="1" applyFill="1" applyBorder="1"/>
    <xf numFmtId="21" fontId="0" fillId="4" borderId="6" xfId="0" applyNumberFormat="1" applyFill="1" applyBorder="1" applyAlignment="1">
      <alignment horizontal="center"/>
    </xf>
    <xf numFmtId="0" fontId="10" fillId="0" borderId="6" xfId="0" applyFont="1" applyBorder="1" applyAlignment="1">
      <alignment horizontal="left"/>
    </xf>
    <xf numFmtId="21" fontId="0" fillId="4" borderId="6" xfId="0" applyNumberFormat="1" applyFill="1" applyBorder="1"/>
    <xf numFmtId="0" fontId="10" fillId="0" borderId="6" xfId="0" applyFont="1" applyBorder="1"/>
    <xf numFmtId="0" fontId="10" fillId="2" borderId="14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16" borderId="0" xfId="0" applyFont="1" applyFill="1" applyAlignment="1">
      <alignment horizontal="left"/>
    </xf>
    <xf numFmtId="0" fontId="6" fillId="16" borderId="0" xfId="0" applyFont="1" applyFill="1" applyAlignment="1">
      <alignment horizontal="center"/>
    </xf>
    <xf numFmtId="0" fontId="6" fillId="16" borderId="0" xfId="0" applyFont="1" applyFill="1"/>
    <xf numFmtId="0" fontId="5" fillId="16" borderId="0" xfId="0" applyFont="1" applyFill="1"/>
    <xf numFmtId="0" fontId="1" fillId="16" borderId="2" xfId="0" applyFont="1" applyFill="1" applyBorder="1"/>
    <xf numFmtId="0" fontId="0" fillId="16" borderId="0" xfId="0" applyFill="1" applyAlignment="1">
      <alignment vertical="top" wrapText="1"/>
    </xf>
    <xf numFmtId="0" fontId="0" fillId="16" borderId="0" xfId="0" applyFill="1"/>
    <xf numFmtId="165" fontId="0" fillId="16" borderId="0" xfId="0" applyNumberFormat="1" applyFill="1"/>
    <xf numFmtId="166" fontId="0" fillId="0" borderId="0" xfId="0" applyNumberFormat="1"/>
    <xf numFmtId="166" fontId="0" fillId="10" borderId="0" xfId="0" applyNumberFormat="1" applyFill="1"/>
    <xf numFmtId="0" fontId="1" fillId="14" borderId="2" xfId="0" applyFont="1" applyFill="1" applyBorder="1"/>
    <xf numFmtId="166" fontId="0" fillId="9" borderId="0" xfId="0" applyNumberFormat="1" applyFill="1"/>
    <xf numFmtId="18" fontId="0" fillId="10" borderId="0" xfId="0" applyNumberFormat="1" applyFill="1" applyAlignment="1">
      <alignment horizontal="center"/>
    </xf>
    <xf numFmtId="165" fontId="0" fillId="0" borderId="0" xfId="0" applyNumberFormat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30" xfId="0" applyFont="1" applyFill="1" applyBorder="1" applyAlignment="1">
      <alignment wrapText="1"/>
    </xf>
    <xf numFmtId="2" fontId="0" fillId="0" borderId="0" xfId="0" applyNumberFormat="1"/>
    <xf numFmtId="21" fontId="0" fillId="0" borderId="12" xfId="0" applyNumberFormat="1" applyBorder="1" applyAlignment="1">
      <alignment horizontal="center"/>
    </xf>
    <xf numFmtId="0" fontId="0" fillId="0" borderId="27" xfId="0" applyBorder="1"/>
    <xf numFmtId="0" fontId="12" fillId="5" borderId="0" xfId="0" applyFont="1" applyFill="1" applyAlignment="1">
      <alignment horizontal="center"/>
    </xf>
    <xf numFmtId="164" fontId="0" fillId="6" borderId="6" xfId="0" applyNumberFormat="1" applyFill="1" applyBorder="1"/>
    <xf numFmtId="164" fontId="11" fillId="6" borderId="6" xfId="0" applyNumberFormat="1" applyFont="1" applyFill="1" applyBorder="1"/>
    <xf numFmtId="0" fontId="0" fillId="6" borderId="6" xfId="0" applyFill="1" applyBorder="1"/>
    <xf numFmtId="0" fontId="0" fillId="4" borderId="20" xfId="0" applyFill="1" applyBorder="1" applyAlignment="1">
      <alignment horizontal="center"/>
    </xf>
    <xf numFmtId="0" fontId="13" fillId="0" borderId="6" xfId="0" applyFont="1" applyBorder="1"/>
    <xf numFmtId="0" fontId="0" fillId="6" borderId="6" xfId="0" applyFill="1" applyBorder="1" applyAlignment="1">
      <alignment horizontal="center"/>
    </xf>
    <xf numFmtId="0" fontId="0" fillId="6" borderId="11" xfId="0" applyFill="1" applyBorder="1" applyAlignment="1">
      <alignment horizontal="center"/>
    </xf>
    <xf numFmtId="0" fontId="0" fillId="6" borderId="6" xfId="0" applyFill="1" applyBorder="1" applyAlignment="1">
      <alignment horizontal="left"/>
    </xf>
    <xf numFmtId="164" fontId="0" fillId="6" borderId="9" xfId="0" applyNumberFormat="1" applyFill="1" applyBorder="1" applyAlignment="1">
      <alignment horizontal="left"/>
    </xf>
    <xf numFmtId="21" fontId="0" fillId="6" borderId="0" xfId="0" applyNumberFormat="1" applyFill="1" applyAlignment="1">
      <alignment horizontal="center"/>
    </xf>
    <xf numFmtId="21" fontId="0" fillId="6" borderId="0" xfId="0" applyNumberFormat="1" applyFill="1"/>
    <xf numFmtId="21" fontId="0" fillId="6" borderId="6" xfId="0" applyNumberFormat="1" applyFill="1" applyBorder="1" applyAlignment="1">
      <alignment horizontal="left"/>
    </xf>
    <xf numFmtId="0" fontId="0" fillId="4" borderId="19" xfId="0" applyFill="1" applyBorder="1" applyAlignment="1">
      <alignment horizontal="left"/>
    </xf>
    <xf numFmtId="21" fontId="0" fillId="4" borderId="0" xfId="0" applyNumberFormat="1" applyFill="1"/>
    <xf numFmtId="0" fontId="0" fillId="0" borderId="27" xfId="0" applyBorder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150"/>
  <sheetViews>
    <sheetView showGridLines="0" tabSelected="1" showWhiteSpace="0" view="pageLayout" zoomScaleNormal="120" workbookViewId="0">
      <selection activeCell="D5" sqref="D5"/>
    </sheetView>
  </sheetViews>
  <sheetFormatPr baseColWidth="10" defaultColWidth="8.83203125" defaultRowHeight="15" x14ac:dyDescent="0.2"/>
  <cols>
    <col min="1" max="1" width="2.6640625" customWidth="1"/>
    <col min="2" max="2" width="18.83203125" customWidth="1"/>
    <col min="3" max="3" width="35" hidden="1" customWidth="1"/>
    <col min="4" max="4" width="32.1640625" customWidth="1"/>
    <col min="5" max="5" width="12.33203125" customWidth="1"/>
    <col min="6" max="6" width="21.5" customWidth="1"/>
    <col min="7" max="7" width="19.6640625" customWidth="1"/>
    <col min="8" max="8" width="49.5" customWidth="1"/>
    <col min="9" max="9" width="17.5" customWidth="1"/>
    <col min="10" max="10" width="16.6640625" customWidth="1"/>
    <col min="11" max="11" width="17.5" customWidth="1"/>
    <col min="12" max="12" width="20" customWidth="1"/>
    <col min="13" max="13" width="16.5" customWidth="1"/>
  </cols>
  <sheetData>
    <row r="1" spans="2:13" ht="16" thickBot="1" x14ac:dyDescent="0.25">
      <c r="I1" t="s">
        <v>35</v>
      </c>
      <c r="J1" s="77">
        <v>2.7777777777777779E-3</v>
      </c>
    </row>
    <row r="2" spans="2:13" ht="42" customHeight="1" thickBot="1" x14ac:dyDescent="0.3">
      <c r="B2" s="8" t="s">
        <v>220</v>
      </c>
      <c r="C2" s="9"/>
      <c r="D2" s="123"/>
      <c r="E2" s="10"/>
      <c r="F2" s="10"/>
      <c r="G2" s="11"/>
      <c r="L2" s="4"/>
      <c r="M2" s="4"/>
    </row>
    <row r="3" spans="2:13" ht="22" thickBot="1" x14ac:dyDescent="0.3">
      <c r="B3" s="31"/>
      <c r="C3" s="128" t="s">
        <v>126</v>
      </c>
      <c r="D3" s="33" t="s">
        <v>219</v>
      </c>
      <c r="E3" s="32"/>
      <c r="F3" s="32"/>
      <c r="G3" s="34"/>
    </row>
    <row r="4" spans="2:13" ht="16" thickBot="1" x14ac:dyDescent="0.25">
      <c r="B4" s="46" t="s">
        <v>32</v>
      </c>
      <c r="C4" s="46"/>
      <c r="D4" s="46" t="s">
        <v>0</v>
      </c>
      <c r="E4" s="46" t="s">
        <v>1</v>
      </c>
      <c r="F4" s="46" t="s">
        <v>2</v>
      </c>
      <c r="G4" s="47" t="s">
        <v>3</v>
      </c>
      <c r="L4" s="3"/>
      <c r="M4" s="4"/>
    </row>
    <row r="5" spans="2:13" x14ac:dyDescent="0.2">
      <c r="B5" s="18">
        <v>1</v>
      </c>
      <c r="C5" s="35"/>
      <c r="D5" s="36" t="s">
        <v>146</v>
      </c>
      <c r="E5" s="36">
        <v>3</v>
      </c>
      <c r="F5" s="59">
        <v>0.65833333333333333</v>
      </c>
      <c r="G5" s="60">
        <v>0.68055555555555547</v>
      </c>
      <c r="L5" s="3"/>
      <c r="M5" s="4"/>
    </row>
    <row r="6" spans="2:13" x14ac:dyDescent="0.2">
      <c r="B6" s="23">
        <f t="shared" ref="B6:B9" si="0">B5+1</f>
        <v>2</v>
      </c>
      <c r="C6" s="24"/>
      <c r="D6" s="25" t="s">
        <v>147</v>
      </c>
      <c r="E6" s="25">
        <v>3</v>
      </c>
      <c r="F6" s="61">
        <v>0.66111111111111109</v>
      </c>
      <c r="G6" s="61">
        <v>0.68333333333333324</v>
      </c>
      <c r="L6" s="3"/>
      <c r="M6" s="4"/>
    </row>
    <row r="7" spans="2:13" x14ac:dyDescent="0.2">
      <c r="B7" s="19">
        <f t="shared" si="0"/>
        <v>3</v>
      </c>
      <c r="C7" s="15"/>
      <c r="D7" s="12" t="s">
        <v>148</v>
      </c>
      <c r="E7" s="12">
        <v>3</v>
      </c>
      <c r="F7" s="62">
        <f>F6+$J$1</f>
        <v>0.66388888888888886</v>
      </c>
      <c r="G7" s="62">
        <v>0.68611111111111101</v>
      </c>
      <c r="L7" s="3"/>
      <c r="M7" s="4"/>
    </row>
    <row r="8" spans="2:13" x14ac:dyDescent="0.2">
      <c r="B8" s="23">
        <f t="shared" si="0"/>
        <v>4</v>
      </c>
      <c r="C8" s="24"/>
      <c r="D8" s="25" t="s">
        <v>149</v>
      </c>
      <c r="E8" s="25">
        <v>1</v>
      </c>
      <c r="F8" s="61">
        <f t="shared" ref="F8" si="1">F7+$J$1</f>
        <v>0.66666666666666663</v>
      </c>
      <c r="G8" s="61">
        <v>0.68888888888888899</v>
      </c>
      <c r="L8" s="3"/>
      <c r="M8" s="4"/>
    </row>
    <row r="9" spans="2:13" x14ac:dyDescent="0.2">
      <c r="B9" s="19">
        <f t="shared" si="0"/>
        <v>5</v>
      </c>
      <c r="C9" s="15"/>
      <c r="D9" s="12" t="s">
        <v>150</v>
      </c>
      <c r="E9" s="12">
        <v>2</v>
      </c>
      <c r="F9" s="62">
        <f>F8+$J$1</f>
        <v>0.6694444444444444</v>
      </c>
      <c r="G9" s="62">
        <v>0.69166666666666676</v>
      </c>
      <c r="L9" s="3"/>
      <c r="M9" s="4"/>
    </row>
    <row r="10" spans="2:13" x14ac:dyDescent="0.2">
      <c r="B10" s="157">
        <v>6</v>
      </c>
      <c r="C10" s="156"/>
      <c r="D10" s="158" t="s">
        <v>142</v>
      </c>
      <c r="E10" s="158">
        <v>2</v>
      </c>
      <c r="F10" s="162">
        <v>0.67222222222222217</v>
      </c>
      <c r="G10" s="159">
        <v>0.69444444444444453</v>
      </c>
      <c r="L10" s="3"/>
      <c r="M10" s="4"/>
    </row>
    <row r="11" spans="2:13" x14ac:dyDescent="0.2">
      <c r="B11" s="157">
        <v>7</v>
      </c>
      <c r="C11" s="156"/>
      <c r="D11" s="158" t="s">
        <v>151</v>
      </c>
      <c r="E11" s="158">
        <v>2</v>
      </c>
      <c r="F11" s="162">
        <v>0.67499999999999993</v>
      </c>
      <c r="G11" s="159">
        <v>0.6972222222222223</v>
      </c>
      <c r="L11" s="3"/>
      <c r="M11" s="4"/>
    </row>
    <row r="12" spans="2:13" x14ac:dyDescent="0.2">
      <c r="B12" s="19">
        <v>8</v>
      </c>
      <c r="C12" s="15"/>
      <c r="D12" s="12" t="s">
        <v>152</v>
      </c>
      <c r="E12" s="12">
        <v>1</v>
      </c>
      <c r="F12" s="62">
        <v>0.6777777777777777</v>
      </c>
      <c r="G12" s="63">
        <v>0.70000000000000007</v>
      </c>
      <c r="L12" s="3"/>
      <c r="M12" s="4"/>
    </row>
    <row r="13" spans="2:13" s="30" customFormat="1" x14ac:dyDescent="0.2">
      <c r="B13" s="19"/>
      <c r="C13" s="15"/>
      <c r="D13" s="12"/>
      <c r="E13" s="12"/>
      <c r="F13" s="62"/>
      <c r="G13" s="63"/>
      <c r="L13" s="160"/>
      <c r="M13" s="161"/>
    </row>
    <row r="14" spans="2:13" s="30" customFormat="1" x14ac:dyDescent="0.2">
      <c r="B14" s="157">
        <v>9</v>
      </c>
      <c r="C14" s="156"/>
      <c r="D14" s="158" t="s">
        <v>153</v>
      </c>
      <c r="E14" s="158">
        <v>3</v>
      </c>
      <c r="F14" s="162">
        <v>0.70277777777777783</v>
      </c>
      <c r="G14" s="159">
        <v>0.72499999999999998</v>
      </c>
      <c r="L14" s="160"/>
      <c r="M14" s="161"/>
    </row>
    <row r="15" spans="2:13" x14ac:dyDescent="0.2">
      <c r="B15" s="19">
        <v>10</v>
      </c>
      <c r="C15" s="15"/>
      <c r="D15" s="12" t="s">
        <v>154</v>
      </c>
      <c r="E15" s="12">
        <v>2</v>
      </c>
      <c r="F15" s="62">
        <v>0.7055555555555556</v>
      </c>
      <c r="G15" s="63">
        <v>0.72777777777777775</v>
      </c>
      <c r="L15" s="3"/>
      <c r="M15" s="4"/>
    </row>
    <row r="16" spans="2:13" x14ac:dyDescent="0.2">
      <c r="B16" s="23">
        <v>11</v>
      </c>
      <c r="C16" s="24"/>
      <c r="D16" s="25" t="s">
        <v>155</v>
      </c>
      <c r="E16" s="25">
        <v>3</v>
      </c>
      <c r="F16" s="61">
        <v>0.70833333333333337</v>
      </c>
      <c r="G16" s="61">
        <v>0.73055555555555562</v>
      </c>
      <c r="K16" s="2"/>
      <c r="L16" s="3"/>
      <c r="M16" s="4"/>
    </row>
    <row r="17" spans="1:19" x14ac:dyDescent="0.2">
      <c r="B17" s="19">
        <v>12</v>
      </c>
      <c r="C17" s="15"/>
      <c r="D17" s="12" t="s">
        <v>156</v>
      </c>
      <c r="E17" s="12">
        <v>3</v>
      </c>
      <c r="F17" s="62">
        <v>0.71111111111111114</v>
      </c>
      <c r="G17" s="62">
        <v>0.73333333333333339</v>
      </c>
      <c r="L17" s="3"/>
      <c r="M17" s="4"/>
    </row>
    <row r="18" spans="1:19" x14ac:dyDescent="0.2">
      <c r="B18" s="23">
        <v>13</v>
      </c>
      <c r="C18" s="24"/>
      <c r="D18" s="25" t="s">
        <v>157</v>
      </c>
      <c r="E18" s="25">
        <v>3</v>
      </c>
      <c r="F18" s="61">
        <v>0.71388888888888891</v>
      </c>
      <c r="G18" s="61">
        <v>0.73611111111111116</v>
      </c>
      <c r="L18" s="3"/>
      <c r="M18" s="4"/>
    </row>
    <row r="19" spans="1:19" x14ac:dyDescent="0.2">
      <c r="A19" s="19"/>
      <c r="B19" s="15">
        <v>14</v>
      </c>
      <c r="C19" s="12"/>
      <c r="D19" s="12" t="s">
        <v>158</v>
      </c>
      <c r="E19" s="12">
        <v>1</v>
      </c>
      <c r="F19" s="63">
        <v>0.71666666666666667</v>
      </c>
      <c r="G19" s="63">
        <v>0.73888888888888893</v>
      </c>
      <c r="H19" s="19"/>
      <c r="I19" s="15"/>
      <c r="J19" s="12"/>
      <c r="K19" s="12"/>
      <c r="L19" s="62"/>
      <c r="M19" s="62"/>
      <c r="R19" s="3"/>
      <c r="S19" s="4"/>
    </row>
    <row r="20" spans="1:19" x14ac:dyDescent="0.2">
      <c r="B20" s="19">
        <v>15</v>
      </c>
      <c r="C20" s="15"/>
      <c r="D20" s="12" t="s">
        <v>159</v>
      </c>
      <c r="E20" s="12">
        <v>2</v>
      </c>
      <c r="F20" s="62">
        <v>0.71944444444444444</v>
      </c>
      <c r="G20" s="63">
        <v>0.7416666666666667</v>
      </c>
      <c r="L20" s="3"/>
      <c r="M20" s="4"/>
    </row>
    <row r="21" spans="1:19" x14ac:dyDescent="0.2">
      <c r="B21" s="19">
        <v>16</v>
      </c>
      <c r="C21" s="15"/>
      <c r="D21" s="12" t="s">
        <v>160</v>
      </c>
      <c r="E21" s="12">
        <v>2</v>
      </c>
      <c r="F21" s="62">
        <v>0.72222222222222221</v>
      </c>
      <c r="G21" s="63">
        <v>0.74444444444444446</v>
      </c>
      <c r="L21" s="3"/>
      <c r="M21" s="4"/>
    </row>
    <row r="22" spans="1:19" s="30" customFormat="1" ht="21" x14ac:dyDescent="0.25">
      <c r="B22" s="19"/>
      <c r="C22" s="15"/>
      <c r="D22" s="125" t="s">
        <v>18</v>
      </c>
      <c r="E22" s="12"/>
      <c r="F22" s="62"/>
      <c r="G22"/>
      <c r="L22" s="160"/>
      <c r="M22" s="161"/>
    </row>
    <row r="23" spans="1:19" x14ac:dyDescent="0.2">
      <c r="B23" s="26"/>
      <c r="C23" s="27"/>
      <c r="D23" s="29"/>
      <c r="E23" s="29"/>
      <c r="F23" s="64"/>
      <c r="G23" s="65"/>
      <c r="L23" s="3"/>
      <c r="M23" s="4"/>
    </row>
    <row r="24" spans="1:19" x14ac:dyDescent="0.2">
      <c r="B24" s="19">
        <v>17</v>
      </c>
      <c r="C24" s="156"/>
      <c r="D24" s="158" t="s">
        <v>161</v>
      </c>
      <c r="E24" s="158">
        <v>3</v>
      </c>
      <c r="F24" s="73">
        <v>0.76944444444444438</v>
      </c>
      <c r="G24" s="63">
        <v>0.79166666666666663</v>
      </c>
      <c r="L24" s="3"/>
      <c r="M24" s="4"/>
    </row>
    <row r="25" spans="1:19" x14ac:dyDescent="0.2">
      <c r="B25" s="157">
        <v>18</v>
      </c>
      <c r="C25" s="15"/>
      <c r="D25" s="12" t="s">
        <v>162</v>
      </c>
      <c r="E25" s="12">
        <v>2</v>
      </c>
      <c r="F25" s="62">
        <v>0.77222222222222225</v>
      </c>
      <c r="G25" s="61">
        <v>0.7944444444444444</v>
      </c>
      <c r="L25" s="3"/>
      <c r="M25" s="4"/>
    </row>
    <row r="26" spans="1:19" x14ac:dyDescent="0.2">
      <c r="B26" s="19">
        <v>19</v>
      </c>
      <c r="C26" s="24"/>
      <c r="D26" s="25" t="s">
        <v>163</v>
      </c>
      <c r="E26" s="25">
        <v>2</v>
      </c>
      <c r="F26" s="61">
        <v>0.77500000000000002</v>
      </c>
      <c r="G26" s="62">
        <v>0.79722222222222217</v>
      </c>
      <c r="L26" s="3"/>
      <c r="M26" s="4"/>
    </row>
    <row r="27" spans="1:19" x14ac:dyDescent="0.2">
      <c r="B27" s="23">
        <f>B26+1</f>
        <v>20</v>
      </c>
      <c r="C27" s="15"/>
      <c r="D27" s="12" t="s">
        <v>165</v>
      </c>
      <c r="E27" s="12">
        <v>1</v>
      </c>
      <c r="F27" s="62">
        <v>0.77777777777777779</v>
      </c>
      <c r="G27" s="61">
        <v>0.79999999999999993</v>
      </c>
      <c r="L27" s="3"/>
      <c r="M27" s="4"/>
    </row>
    <row r="28" spans="1:19" x14ac:dyDescent="0.2">
      <c r="B28" s="19">
        <f>B27+1</f>
        <v>21</v>
      </c>
      <c r="C28" s="24"/>
      <c r="D28" s="25" t="s">
        <v>164</v>
      </c>
      <c r="E28" s="25">
        <v>2</v>
      </c>
      <c r="F28" s="61">
        <v>0.78055555555555556</v>
      </c>
      <c r="G28" s="61">
        <v>0.8027777777777777</v>
      </c>
      <c r="L28" s="3"/>
      <c r="M28" s="4"/>
    </row>
    <row r="29" spans="1:19" x14ac:dyDescent="0.2">
      <c r="B29" s="23">
        <f>B28+1</f>
        <v>22</v>
      </c>
      <c r="C29" s="24"/>
      <c r="D29" s="25" t="s">
        <v>217</v>
      </c>
      <c r="E29" s="25">
        <v>2</v>
      </c>
      <c r="F29" s="61">
        <v>0.78333333333333333</v>
      </c>
      <c r="G29" s="61">
        <v>0.80555555555555547</v>
      </c>
      <c r="L29" s="3"/>
      <c r="M29" s="4"/>
    </row>
    <row r="30" spans="1:19" x14ac:dyDescent="0.2">
      <c r="B30" s="19">
        <v>23</v>
      </c>
      <c r="C30" s="24"/>
      <c r="D30" s="25" t="s">
        <v>166</v>
      </c>
      <c r="E30" s="25">
        <v>3</v>
      </c>
      <c r="F30" s="124">
        <v>0.78611111111111109</v>
      </c>
      <c r="G30" s="61">
        <v>0.80833333333333324</v>
      </c>
      <c r="L30" s="3"/>
      <c r="M30" s="4"/>
    </row>
    <row r="31" spans="1:19" x14ac:dyDescent="0.2">
      <c r="B31" s="19">
        <v>24</v>
      </c>
      <c r="C31" s="15"/>
      <c r="D31" s="12" t="s">
        <v>167</v>
      </c>
      <c r="E31" s="12">
        <v>1</v>
      </c>
      <c r="F31" s="4">
        <v>0.78888888888888886</v>
      </c>
      <c r="G31" s="62">
        <v>0.81111111111111101</v>
      </c>
      <c r="L31" s="3"/>
      <c r="M31" s="4"/>
    </row>
    <row r="32" spans="1:19" x14ac:dyDescent="0.2">
      <c r="B32" s="26"/>
      <c r="C32" s="27"/>
      <c r="D32" s="29"/>
      <c r="E32" s="29"/>
      <c r="F32" s="29"/>
      <c r="G32" s="65"/>
      <c r="L32" s="3"/>
      <c r="M32" s="4"/>
    </row>
    <row r="33" spans="1:13" x14ac:dyDescent="0.2">
      <c r="B33" s="19">
        <v>25</v>
      </c>
      <c r="C33" s="15"/>
      <c r="D33" s="12" t="s">
        <v>168</v>
      </c>
      <c r="E33" s="12">
        <v>2</v>
      </c>
      <c r="F33" s="61">
        <v>0.81388888888888899</v>
      </c>
      <c r="G33" s="61">
        <v>0.83611111111111114</v>
      </c>
      <c r="L33" s="3"/>
      <c r="M33" s="4"/>
    </row>
    <row r="34" spans="1:13" x14ac:dyDescent="0.2">
      <c r="B34" s="19">
        <v>26</v>
      </c>
      <c r="D34" s="25" t="s">
        <v>218</v>
      </c>
      <c r="E34" s="25">
        <v>3</v>
      </c>
      <c r="F34" s="62">
        <v>0.81666666666666676</v>
      </c>
      <c r="G34" s="62">
        <v>0.83888888888888891</v>
      </c>
      <c r="L34" s="3"/>
      <c r="M34" s="4"/>
    </row>
    <row r="35" spans="1:13" x14ac:dyDescent="0.2">
      <c r="B35" s="23">
        <f>B34+1</f>
        <v>27</v>
      </c>
      <c r="D35" s="12" t="s">
        <v>169</v>
      </c>
      <c r="E35" s="12">
        <v>2</v>
      </c>
      <c r="F35" s="61">
        <v>0.81944444444444453</v>
      </c>
      <c r="G35" s="61">
        <v>0.84166666666666667</v>
      </c>
      <c r="L35" s="3"/>
      <c r="M35" s="4"/>
    </row>
    <row r="36" spans="1:13" x14ac:dyDescent="0.2">
      <c r="B36" s="19">
        <f>B35+1</f>
        <v>28</v>
      </c>
      <c r="C36" s="15"/>
      <c r="D36" s="12" t="s">
        <v>170</v>
      </c>
      <c r="E36" s="12">
        <v>2</v>
      </c>
      <c r="F36" s="62">
        <v>0.8222222222222223</v>
      </c>
      <c r="G36" s="62">
        <v>0.84444444444444444</v>
      </c>
      <c r="L36" s="3"/>
      <c r="M36" s="4"/>
    </row>
    <row r="37" spans="1:13" x14ac:dyDescent="0.2">
      <c r="B37" s="23">
        <f>B36+1</f>
        <v>29</v>
      </c>
      <c r="C37" s="24"/>
      <c r="D37" s="25" t="s">
        <v>171</v>
      </c>
      <c r="E37" s="25">
        <v>2</v>
      </c>
      <c r="F37" s="61">
        <v>0.82500000000000007</v>
      </c>
      <c r="G37" s="61">
        <v>0.84722222222222221</v>
      </c>
      <c r="L37" s="3"/>
      <c r="M37" s="4"/>
    </row>
    <row r="38" spans="1:13" x14ac:dyDescent="0.2">
      <c r="B38" s="19">
        <f>B37+1</f>
        <v>30</v>
      </c>
      <c r="C38" s="15"/>
      <c r="D38" s="165" t="s">
        <v>172</v>
      </c>
      <c r="E38" s="165">
        <v>3</v>
      </c>
      <c r="F38" s="62">
        <v>0.82777777777777783</v>
      </c>
      <c r="G38" s="62">
        <v>0.85</v>
      </c>
      <c r="L38" s="3"/>
      <c r="M38" s="4"/>
    </row>
    <row r="39" spans="1:13" ht="16" thickBot="1" x14ac:dyDescent="0.25">
      <c r="B39" s="23">
        <f>B38+1</f>
        <v>31</v>
      </c>
      <c r="C39" s="22"/>
      <c r="D39" s="14" t="s">
        <v>173</v>
      </c>
      <c r="E39" s="25">
        <v>3</v>
      </c>
      <c r="F39" s="61">
        <v>0.8305555555555556</v>
      </c>
      <c r="G39" s="61">
        <v>0.85277777777777775</v>
      </c>
      <c r="L39" s="3"/>
      <c r="M39" s="4"/>
    </row>
    <row r="40" spans="1:13" ht="16" thickBot="1" x14ac:dyDescent="0.25">
      <c r="B40" s="20">
        <v>32</v>
      </c>
      <c r="C40" s="14"/>
      <c r="D40" s="14" t="s">
        <v>174</v>
      </c>
      <c r="E40" s="163">
        <v>3</v>
      </c>
      <c r="F40" s="61">
        <v>0.83333333333333337</v>
      </c>
      <c r="G40" s="61">
        <v>0.85555555555555562</v>
      </c>
      <c r="L40" s="3"/>
      <c r="M40" s="4"/>
    </row>
    <row r="41" spans="1:13" ht="16" thickBot="1" x14ac:dyDescent="0.25">
      <c r="A41" s="20"/>
      <c r="B41" s="22"/>
      <c r="C41" s="14"/>
      <c r="D41" s="14"/>
      <c r="E41" s="163"/>
      <c r="F41" s="61"/>
      <c r="G41" s="61"/>
      <c r="H41" s="22"/>
      <c r="I41" s="14"/>
      <c r="J41" s="14"/>
      <c r="K41" s="62"/>
      <c r="L41" s="62"/>
    </row>
    <row r="42" spans="1:13" ht="16" thickBot="1" x14ac:dyDescent="0.25">
      <c r="A42" s="20"/>
      <c r="B42" s="22"/>
      <c r="C42" s="22"/>
      <c r="D42" s="14"/>
      <c r="E42" s="14"/>
      <c r="F42" s="62"/>
      <c r="G42" s="62"/>
    </row>
    <row r="43" spans="1:13" ht="16" thickBot="1" x14ac:dyDescent="0.25">
      <c r="B43" s="20"/>
      <c r="C43" s="14"/>
      <c r="D43" s="14"/>
      <c r="E43" s="62"/>
      <c r="F43" s="62"/>
      <c r="G43" s="148"/>
      <c r="H43" s="22"/>
      <c r="I43" s="14"/>
      <c r="J43" s="14"/>
      <c r="K43" s="62"/>
      <c r="L43" s="62"/>
    </row>
    <row r="44" spans="1:13" ht="16" thickBot="1" x14ac:dyDescent="0.25">
      <c r="B44" s="22"/>
      <c r="C44" s="14"/>
      <c r="D44" s="14"/>
      <c r="E44" s="62"/>
      <c r="F44" s="62"/>
      <c r="G44" s="67"/>
    </row>
    <row r="45" spans="1:13" ht="16" thickBot="1" x14ac:dyDescent="0.25">
      <c r="B45" s="22"/>
      <c r="C45" s="30"/>
      <c r="D45" s="30"/>
      <c r="E45" s="30"/>
      <c r="F45" s="67"/>
      <c r="G45" s="20"/>
    </row>
    <row r="46" spans="1:13" ht="20" thickBot="1" x14ac:dyDescent="0.25">
      <c r="B46" s="6"/>
      <c r="C46" s="7"/>
      <c r="D46" s="40" t="s">
        <v>175</v>
      </c>
      <c r="E46" s="7"/>
      <c r="F46" s="68"/>
      <c r="G46" s="69"/>
    </row>
    <row r="47" spans="1:13" ht="16" thickBot="1" x14ac:dyDescent="0.25">
      <c r="B47" s="46" t="s">
        <v>32</v>
      </c>
      <c r="C47" s="46"/>
      <c r="D47" s="46" t="s">
        <v>0</v>
      </c>
      <c r="E47" s="46" t="s">
        <v>1</v>
      </c>
      <c r="F47" s="70" t="s">
        <v>2</v>
      </c>
      <c r="G47" s="71" t="s">
        <v>3</v>
      </c>
      <c r="J47" s="4"/>
    </row>
    <row r="48" spans="1:13" ht="16" thickBot="1" x14ac:dyDescent="0.25">
      <c r="B48" s="22">
        <v>1</v>
      </c>
      <c r="C48" s="21"/>
      <c r="D48" s="16" t="s">
        <v>176</v>
      </c>
      <c r="E48" s="41" t="s">
        <v>177</v>
      </c>
      <c r="F48" s="66">
        <v>0.41666666666666669</v>
      </c>
      <c r="G48" s="66">
        <v>0.43333333333333335</v>
      </c>
      <c r="J48" s="4"/>
    </row>
    <row r="49" spans="2:10" x14ac:dyDescent="0.2">
      <c r="B49" s="21">
        <v>2</v>
      </c>
      <c r="C49" s="24"/>
      <c r="D49" s="13" t="s">
        <v>178</v>
      </c>
      <c r="E49" s="44" t="s">
        <v>179</v>
      </c>
      <c r="F49" s="61">
        <f t="shared" ref="F49:G60" si="2">F48+$J$1</f>
        <v>0.41944444444444445</v>
      </c>
      <c r="G49" s="61">
        <f t="shared" si="2"/>
        <v>0.43611111111111112</v>
      </c>
      <c r="J49" s="4"/>
    </row>
    <row r="50" spans="2:10" x14ac:dyDescent="0.2">
      <c r="B50" s="23">
        <v>3</v>
      </c>
      <c r="C50" s="15"/>
      <c r="D50" s="43" t="s">
        <v>180</v>
      </c>
      <c r="E50" s="42" t="s">
        <v>179</v>
      </c>
      <c r="F50" s="62">
        <f t="shared" si="2"/>
        <v>0.42222222222222222</v>
      </c>
      <c r="G50" s="62">
        <f t="shared" si="2"/>
        <v>0.43888888888888888</v>
      </c>
      <c r="J50" s="4"/>
    </row>
    <row r="51" spans="2:10" x14ac:dyDescent="0.2">
      <c r="B51" s="19">
        <v>4</v>
      </c>
      <c r="C51" s="24"/>
      <c r="D51" t="s">
        <v>127</v>
      </c>
      <c r="E51" s="44" t="s">
        <v>181</v>
      </c>
      <c r="F51" s="61">
        <f t="shared" si="2"/>
        <v>0.42499999999999999</v>
      </c>
      <c r="G51" s="61">
        <f t="shared" si="2"/>
        <v>0.44166666666666665</v>
      </c>
      <c r="J51" s="4"/>
    </row>
    <row r="52" spans="2:10" x14ac:dyDescent="0.2">
      <c r="B52" s="23">
        <v>5</v>
      </c>
      <c r="C52" s="15"/>
      <c r="D52" s="13"/>
      <c r="E52" s="44"/>
      <c r="F52" s="62">
        <f t="shared" si="2"/>
        <v>0.42777777777777776</v>
      </c>
      <c r="G52" s="62">
        <v>0.44444444444444442</v>
      </c>
      <c r="J52" s="4"/>
    </row>
    <row r="53" spans="2:10" x14ac:dyDescent="0.2">
      <c r="B53" s="19">
        <f>B52+1</f>
        <v>6</v>
      </c>
      <c r="C53" s="24"/>
      <c r="D53" s="43"/>
      <c r="E53" s="44"/>
      <c r="F53" s="61">
        <f t="shared" si="2"/>
        <v>0.43055555555555552</v>
      </c>
      <c r="G53" s="61">
        <f t="shared" si="2"/>
        <v>0.44722222222222219</v>
      </c>
    </row>
    <row r="54" spans="2:10" x14ac:dyDescent="0.2">
      <c r="B54" s="28"/>
      <c r="C54" s="28"/>
      <c r="D54" s="28"/>
      <c r="E54" s="28"/>
      <c r="F54" s="28"/>
      <c r="G54" s="72"/>
    </row>
    <row r="55" spans="2:10" x14ac:dyDescent="0.2">
      <c r="B55" s="15">
        <f>1+B53</f>
        <v>7</v>
      </c>
      <c r="C55" s="15"/>
      <c r="D55" s="13" t="s">
        <v>182</v>
      </c>
      <c r="E55" s="13" t="s">
        <v>177</v>
      </c>
      <c r="F55" s="73">
        <v>0.45</v>
      </c>
      <c r="G55" s="62">
        <v>0.46666666666666662</v>
      </c>
    </row>
    <row r="56" spans="2:10" x14ac:dyDescent="0.2">
      <c r="B56" s="15">
        <v>8</v>
      </c>
      <c r="C56" s="24"/>
      <c r="D56" s="43" t="s">
        <v>183</v>
      </c>
      <c r="E56" s="25" t="s">
        <v>177</v>
      </c>
      <c r="F56" s="61">
        <v>0.45277777777777778</v>
      </c>
      <c r="G56" s="61">
        <f t="shared" si="2"/>
        <v>0.46944444444444439</v>
      </c>
    </row>
    <row r="57" spans="2:10" x14ac:dyDescent="0.2">
      <c r="B57" s="23">
        <f>B56+1</f>
        <v>9</v>
      </c>
      <c r="C57" s="15"/>
      <c r="D57" s="13" t="s">
        <v>184</v>
      </c>
      <c r="E57" s="13" t="s">
        <v>185</v>
      </c>
      <c r="F57" s="62">
        <v>0.45555555555555555</v>
      </c>
      <c r="G57" s="62">
        <f t="shared" si="2"/>
        <v>0.47222222222222215</v>
      </c>
    </row>
    <row r="58" spans="2:10" x14ac:dyDescent="0.2">
      <c r="B58" s="19">
        <f>B57+1</f>
        <v>10</v>
      </c>
      <c r="C58" s="24"/>
      <c r="D58" s="43" t="s">
        <v>186</v>
      </c>
      <c r="E58" s="43" t="s">
        <v>185</v>
      </c>
      <c r="F58" s="61">
        <v>0.45833333333333331</v>
      </c>
      <c r="G58" s="61">
        <f t="shared" si="2"/>
        <v>0.47499999999999992</v>
      </c>
    </row>
    <row r="59" spans="2:10" x14ac:dyDescent="0.2">
      <c r="B59" s="23">
        <f>B58+1</f>
        <v>11</v>
      </c>
      <c r="C59" s="15"/>
      <c r="D59" s="13" t="s">
        <v>215</v>
      </c>
      <c r="E59" s="13" t="s">
        <v>179</v>
      </c>
      <c r="F59" s="62">
        <v>0.46111111111111108</v>
      </c>
      <c r="G59" s="62">
        <f t="shared" si="2"/>
        <v>0.47777777777777769</v>
      </c>
    </row>
    <row r="60" spans="2:10" x14ac:dyDescent="0.2">
      <c r="B60" s="19">
        <f>B59+1</f>
        <v>12</v>
      </c>
      <c r="C60" s="24"/>
      <c r="D60" s="43" t="s">
        <v>188</v>
      </c>
      <c r="E60" s="43" t="s">
        <v>177</v>
      </c>
      <c r="F60" s="61">
        <v>0.46388888888888885</v>
      </c>
      <c r="G60" s="61">
        <f t="shared" si="2"/>
        <v>0.48055555555555546</v>
      </c>
    </row>
    <row r="61" spans="2:10" x14ac:dyDescent="0.2">
      <c r="B61" s="75"/>
      <c r="C61" s="75"/>
      <c r="D61" s="39" t="s">
        <v>18</v>
      </c>
      <c r="E61" s="75"/>
      <c r="F61" s="75"/>
      <c r="G61" s="75"/>
    </row>
    <row r="62" spans="2:10" x14ac:dyDescent="0.2">
      <c r="B62" s="27"/>
      <c r="C62" s="27"/>
      <c r="D62" s="28"/>
      <c r="E62" s="28"/>
      <c r="F62" s="74"/>
      <c r="G62" s="64"/>
    </row>
    <row r="63" spans="2:10" x14ac:dyDescent="0.2">
      <c r="B63" s="15">
        <v>13</v>
      </c>
      <c r="C63" s="15"/>
      <c r="D63" s="13" t="s">
        <v>189</v>
      </c>
      <c r="E63" s="13" t="s">
        <v>185</v>
      </c>
      <c r="F63" s="73">
        <v>0.49722222222222223</v>
      </c>
      <c r="G63" s="62">
        <v>0.51666666666666672</v>
      </c>
    </row>
    <row r="64" spans="2:10" x14ac:dyDescent="0.2">
      <c r="B64" s="15">
        <v>14</v>
      </c>
      <c r="C64" s="24"/>
      <c r="D64" s="43" t="s">
        <v>143</v>
      </c>
      <c r="E64" s="43" t="s">
        <v>179</v>
      </c>
      <c r="F64" s="61">
        <v>0.5</v>
      </c>
      <c r="G64" s="61">
        <v>0.51944444444444449</v>
      </c>
    </row>
    <row r="65" spans="2:7" x14ac:dyDescent="0.2">
      <c r="B65" s="23">
        <f t="shared" ref="B65:B68" si="3">B64+1</f>
        <v>15</v>
      </c>
      <c r="C65" s="15"/>
      <c r="D65" s="13" t="s">
        <v>190</v>
      </c>
      <c r="E65" s="13" t="s">
        <v>177</v>
      </c>
      <c r="F65" s="62">
        <v>0.50277777777777777</v>
      </c>
      <c r="G65" s="62">
        <v>0.52222222222222225</v>
      </c>
    </row>
    <row r="66" spans="2:7" x14ac:dyDescent="0.2">
      <c r="B66" s="19">
        <f t="shared" si="3"/>
        <v>16</v>
      </c>
      <c r="C66" s="24"/>
      <c r="D66" s="43" t="s">
        <v>191</v>
      </c>
      <c r="E66" s="43" t="s">
        <v>181</v>
      </c>
      <c r="F66" s="61">
        <v>0.50555555555555554</v>
      </c>
      <c r="G66" s="61">
        <v>0.52500000000000002</v>
      </c>
    </row>
    <row r="67" spans="2:7" x14ac:dyDescent="0.2">
      <c r="B67" s="23">
        <f t="shared" si="3"/>
        <v>17</v>
      </c>
      <c r="C67" s="15"/>
      <c r="D67" s="13" t="s">
        <v>192</v>
      </c>
      <c r="E67" s="13" t="s">
        <v>179</v>
      </c>
      <c r="F67" s="62">
        <v>0.5083333333333333</v>
      </c>
      <c r="G67" s="62">
        <v>0.52777777777777779</v>
      </c>
    </row>
    <row r="68" spans="2:7" x14ac:dyDescent="0.2">
      <c r="B68" s="19">
        <f t="shared" si="3"/>
        <v>18</v>
      </c>
      <c r="C68" s="24"/>
      <c r="D68" s="43" t="s">
        <v>193</v>
      </c>
      <c r="E68" s="43" t="s">
        <v>181</v>
      </c>
      <c r="F68" s="61">
        <v>0.51111111111111118</v>
      </c>
      <c r="G68" s="61">
        <v>0.53055555555555556</v>
      </c>
    </row>
    <row r="69" spans="2:7" x14ac:dyDescent="0.2">
      <c r="B69" s="19">
        <v>19</v>
      </c>
      <c r="C69" s="24"/>
      <c r="D69" s="13" t="s">
        <v>183</v>
      </c>
      <c r="E69" s="43"/>
      <c r="F69" s="61">
        <v>0.51388888888888895</v>
      </c>
      <c r="G69" s="61">
        <v>0.53333333333333333</v>
      </c>
    </row>
    <row r="70" spans="2:7" x14ac:dyDescent="0.2">
      <c r="B70" s="27"/>
      <c r="C70" s="27"/>
      <c r="D70" s="28"/>
      <c r="E70" s="28"/>
      <c r="F70" s="74"/>
      <c r="G70" s="74"/>
    </row>
    <row r="71" spans="2:7" x14ac:dyDescent="0.2">
      <c r="B71">
        <v>20</v>
      </c>
      <c r="C71" s="15"/>
      <c r="D71" s="13" t="s">
        <v>187</v>
      </c>
      <c r="E71" s="13" t="s">
        <v>179</v>
      </c>
      <c r="F71" s="73">
        <v>0.53611111111111109</v>
      </c>
      <c r="G71" s="62">
        <v>0.55277777777777781</v>
      </c>
    </row>
    <row r="72" spans="2:7" x14ac:dyDescent="0.2">
      <c r="B72">
        <v>21</v>
      </c>
      <c r="C72" s="24"/>
      <c r="D72" s="13" t="s">
        <v>195</v>
      </c>
      <c r="E72" s="13" t="s">
        <v>185</v>
      </c>
      <c r="F72" s="61">
        <v>0.53888888888888886</v>
      </c>
      <c r="G72" s="61">
        <v>0.55555555555555558</v>
      </c>
    </row>
    <row r="73" spans="2:7" x14ac:dyDescent="0.2">
      <c r="B73" s="15">
        <v>22</v>
      </c>
      <c r="C73" s="15"/>
      <c r="D73" s="43" t="s">
        <v>196</v>
      </c>
      <c r="E73" s="43" t="s">
        <v>185</v>
      </c>
      <c r="F73" s="62">
        <v>0.54166666666666663</v>
      </c>
      <c r="G73" s="62">
        <v>0.55833333333333335</v>
      </c>
    </row>
    <row r="74" spans="2:7" x14ac:dyDescent="0.2">
      <c r="B74" s="23">
        <v>23</v>
      </c>
      <c r="C74" s="24"/>
      <c r="D74" t="s">
        <v>197</v>
      </c>
      <c r="E74" s="13" t="s">
        <v>181</v>
      </c>
      <c r="F74" s="61">
        <v>0.5444444444444444</v>
      </c>
      <c r="G74" s="61">
        <v>0.56111111111111112</v>
      </c>
    </row>
    <row r="75" spans="2:7" x14ac:dyDescent="0.2">
      <c r="B75" s="19">
        <v>24</v>
      </c>
      <c r="C75" s="24"/>
      <c r="D75" s="43" t="s">
        <v>198</v>
      </c>
      <c r="E75" s="43" t="s">
        <v>181</v>
      </c>
      <c r="F75" s="62">
        <v>0.54722222222222217</v>
      </c>
      <c r="G75" s="62">
        <v>0.56388888888888888</v>
      </c>
    </row>
    <row r="76" spans="2:7" x14ac:dyDescent="0.2">
      <c r="B76" s="23">
        <f t="shared" ref="B76" si="4">B75+1</f>
        <v>25</v>
      </c>
      <c r="C76" s="24"/>
      <c r="D76" s="43" t="s">
        <v>199</v>
      </c>
      <c r="E76" s="43" t="s">
        <v>179</v>
      </c>
      <c r="F76" s="126" t="s">
        <v>194</v>
      </c>
      <c r="G76" s="126">
        <v>0.56666666666666665</v>
      </c>
    </row>
    <row r="77" spans="2:7" x14ac:dyDescent="0.2">
      <c r="B77" s="23"/>
      <c r="C77" s="24"/>
      <c r="D77" s="43"/>
      <c r="E77" s="43"/>
      <c r="F77" s="164"/>
      <c r="G77" s="164"/>
    </row>
    <row r="78" spans="2:7" ht="21" x14ac:dyDescent="0.25">
      <c r="B78" s="23"/>
      <c r="C78" s="15"/>
      <c r="D78" s="127" t="s">
        <v>115</v>
      </c>
      <c r="E78" s="13"/>
    </row>
    <row r="79" spans="2:7" x14ac:dyDescent="0.2">
      <c r="B79" s="150"/>
      <c r="C79" s="27"/>
      <c r="D79" s="28"/>
      <c r="E79" s="28"/>
      <c r="F79" s="74"/>
      <c r="G79" s="74"/>
    </row>
    <row r="80" spans="2:7" x14ac:dyDescent="0.2">
      <c r="B80" s="27"/>
      <c r="C80" s="27"/>
      <c r="D80" s="28"/>
      <c r="E80" s="28"/>
      <c r="F80" s="74"/>
      <c r="G80" s="74"/>
    </row>
    <row r="81" spans="2:7" x14ac:dyDescent="0.2">
      <c r="B81">
        <v>26</v>
      </c>
      <c r="C81" s="27"/>
      <c r="D81" s="153" t="s">
        <v>200</v>
      </c>
      <c r="E81" s="153" t="s">
        <v>181</v>
      </c>
      <c r="F81" s="151">
        <v>0.59444444444444444</v>
      </c>
      <c r="G81" s="152">
        <v>0.61388888888888882</v>
      </c>
    </row>
    <row r="82" spans="2:7" x14ac:dyDescent="0.2">
      <c r="B82">
        <v>27</v>
      </c>
      <c r="C82" s="15"/>
      <c r="D82" s="13" t="s">
        <v>201</v>
      </c>
      <c r="E82" s="13" t="s">
        <v>177</v>
      </c>
      <c r="F82" s="62">
        <v>0.59722222222222221</v>
      </c>
      <c r="G82" s="62">
        <v>0.6166666666666667</v>
      </c>
    </row>
    <row r="83" spans="2:7" x14ac:dyDescent="0.2">
      <c r="B83">
        <v>28</v>
      </c>
      <c r="C83" s="24"/>
      <c r="D83" s="43" t="s">
        <v>202</v>
      </c>
      <c r="E83" s="43" t="s">
        <v>179</v>
      </c>
      <c r="F83" s="61">
        <v>0.6</v>
      </c>
      <c r="G83" s="61">
        <v>0.61944444444444446</v>
      </c>
    </row>
    <row r="84" spans="2:7" x14ac:dyDescent="0.2">
      <c r="B84" s="19">
        <v>29</v>
      </c>
      <c r="C84" s="15"/>
      <c r="D84" s="13" t="s">
        <v>203</v>
      </c>
      <c r="E84" s="13" t="s">
        <v>181</v>
      </c>
      <c r="F84" s="73">
        <v>0.60277777777777775</v>
      </c>
      <c r="G84" s="62">
        <v>0.62222222222222223</v>
      </c>
    </row>
    <row r="85" spans="2:7" x14ac:dyDescent="0.2">
      <c r="B85" s="23">
        <v>30</v>
      </c>
      <c r="C85" s="24"/>
      <c r="D85" s="43" t="s">
        <v>161</v>
      </c>
      <c r="E85" s="43" t="s">
        <v>204</v>
      </c>
      <c r="F85" s="61">
        <v>0.60555555555555551</v>
      </c>
      <c r="G85" s="61">
        <v>0.625</v>
      </c>
    </row>
    <row r="86" spans="2:7" x14ac:dyDescent="0.2">
      <c r="B86" s="15">
        <v>31</v>
      </c>
      <c r="C86" s="15"/>
      <c r="D86" s="13" t="s">
        <v>205</v>
      </c>
      <c r="E86" s="13" t="s">
        <v>177</v>
      </c>
      <c r="F86" s="62">
        <v>0.60833333333333328</v>
      </c>
      <c r="G86" s="62">
        <v>0.62777777777777777</v>
      </c>
    </row>
    <row r="87" spans="2:7" x14ac:dyDescent="0.2">
      <c r="B87" s="23">
        <v>32</v>
      </c>
      <c r="C87" s="24"/>
      <c r="D87" s="43" t="s">
        <v>145</v>
      </c>
      <c r="E87" s="43" t="s">
        <v>181</v>
      </c>
      <c r="F87" s="61">
        <v>0.61111111111111105</v>
      </c>
      <c r="G87" s="61">
        <v>0.63055555555555554</v>
      </c>
    </row>
    <row r="88" spans="2:7" x14ac:dyDescent="0.2">
      <c r="B88" s="19"/>
      <c r="D88" s="149"/>
      <c r="E88" s="149"/>
      <c r="F88" s="4"/>
      <c r="G88" s="4"/>
    </row>
    <row r="89" spans="2:7" x14ac:dyDescent="0.2">
      <c r="B89" s="27"/>
      <c r="C89" s="27"/>
      <c r="D89" s="28"/>
      <c r="E89" s="28"/>
      <c r="F89" s="74"/>
      <c r="G89" s="74"/>
    </row>
    <row r="90" spans="2:7" x14ac:dyDescent="0.2">
      <c r="B90" s="23">
        <v>33</v>
      </c>
      <c r="C90" s="24"/>
      <c r="D90" s="43" t="s">
        <v>156</v>
      </c>
      <c r="E90" s="43" t="s">
        <v>185</v>
      </c>
      <c r="F90" s="62">
        <v>0.6333333333333333</v>
      </c>
      <c r="G90" s="62">
        <v>0.65277777777777779</v>
      </c>
    </row>
    <row r="91" spans="2:7" x14ac:dyDescent="0.2">
      <c r="B91" s="23">
        <v>34</v>
      </c>
      <c r="C91" s="24"/>
      <c r="D91" s="43" t="s">
        <v>206</v>
      </c>
      <c r="E91" s="43" t="s">
        <v>185</v>
      </c>
      <c r="F91" s="62">
        <v>0.63611111111111118</v>
      </c>
      <c r="G91" s="62">
        <v>0.65555555555555556</v>
      </c>
    </row>
    <row r="92" spans="2:7" x14ac:dyDescent="0.2">
      <c r="B92" s="154">
        <v>35</v>
      </c>
      <c r="C92" s="15"/>
      <c r="D92" s="13" t="s">
        <v>207</v>
      </c>
      <c r="E92" s="13" t="s">
        <v>179</v>
      </c>
      <c r="F92" s="62">
        <v>0.63888888888888895</v>
      </c>
      <c r="G92" s="61">
        <v>0.65833333333333333</v>
      </c>
    </row>
    <row r="93" spans="2:7" x14ac:dyDescent="0.2">
      <c r="B93" s="154">
        <v>36</v>
      </c>
      <c r="C93" s="15"/>
      <c r="D93" s="13" t="s">
        <v>192</v>
      </c>
      <c r="E93" s="13" t="s">
        <v>181</v>
      </c>
      <c r="F93" s="61">
        <v>0.64166666666666672</v>
      </c>
      <c r="G93" s="62">
        <v>0.66111111111111109</v>
      </c>
    </row>
    <row r="94" spans="2:7" x14ac:dyDescent="0.2">
      <c r="B94" s="19">
        <v>37</v>
      </c>
      <c r="C94" s="15"/>
      <c r="D94" s="13" t="s">
        <v>208</v>
      </c>
      <c r="E94" s="13" t="s">
        <v>185</v>
      </c>
      <c r="F94" s="61">
        <v>0.64444444444444449</v>
      </c>
      <c r="G94" s="61">
        <v>0.66388888888888886</v>
      </c>
    </row>
    <row r="95" spans="2:7" ht="16" x14ac:dyDescent="0.2">
      <c r="B95" s="19">
        <v>38</v>
      </c>
      <c r="C95" s="15"/>
      <c r="D95" s="155" t="s">
        <v>209</v>
      </c>
      <c r="E95" s="13" t="s">
        <v>204</v>
      </c>
      <c r="F95" s="61">
        <v>0.64722222222222225</v>
      </c>
      <c r="G95" s="62">
        <v>0.66666666666666663</v>
      </c>
    </row>
    <row r="96" spans="2:7" x14ac:dyDescent="0.2">
      <c r="B96" s="19">
        <v>39</v>
      </c>
      <c r="C96" s="15"/>
      <c r="D96" s="13" t="s">
        <v>210</v>
      </c>
      <c r="E96" s="13" t="s">
        <v>204</v>
      </c>
      <c r="F96" s="61">
        <v>0.65</v>
      </c>
      <c r="G96" s="61">
        <v>0.6694444444444444</v>
      </c>
    </row>
    <row r="97" spans="2:8" x14ac:dyDescent="0.2">
      <c r="B97" s="19"/>
      <c r="C97" s="24"/>
      <c r="D97" s="43"/>
      <c r="E97" s="43"/>
      <c r="F97" s="4"/>
      <c r="G97" s="61"/>
    </row>
    <row r="98" spans="2:8" x14ac:dyDescent="0.2">
      <c r="B98" s="19"/>
      <c r="C98" s="24"/>
      <c r="D98" s="43"/>
      <c r="E98" s="43"/>
      <c r="F98" s="61"/>
      <c r="G98" s="61"/>
    </row>
    <row r="99" spans="2:8" x14ac:dyDescent="0.2">
      <c r="B99" s="27"/>
      <c r="C99" s="27"/>
      <c r="D99" s="28"/>
      <c r="E99" s="28"/>
      <c r="F99" s="74"/>
      <c r="G99" s="74"/>
    </row>
    <row r="100" spans="2:8" ht="16" thickBot="1" x14ac:dyDescent="0.25">
      <c r="B100">
        <v>40</v>
      </c>
      <c r="C100" s="24"/>
      <c r="D100" s="43" t="s">
        <v>216</v>
      </c>
      <c r="E100" s="43" t="s">
        <v>179</v>
      </c>
      <c r="F100" s="61">
        <v>0.68333333333333324</v>
      </c>
      <c r="G100" s="61">
        <v>0.70277777777777783</v>
      </c>
    </row>
    <row r="101" spans="2:8" ht="16" thickBot="1" x14ac:dyDescent="0.25">
      <c r="B101">
        <v>41</v>
      </c>
      <c r="C101" s="28"/>
      <c r="D101" s="43" t="s">
        <v>9</v>
      </c>
      <c r="E101" s="43" t="s">
        <v>181</v>
      </c>
      <c r="F101" s="76">
        <v>0.68611111111111101</v>
      </c>
      <c r="G101" s="66">
        <v>0.7055555555555556</v>
      </c>
    </row>
    <row r="102" spans="2:8" x14ac:dyDescent="0.2">
      <c r="B102">
        <v>42</v>
      </c>
      <c r="C102" s="15"/>
      <c r="D102" s="13" t="s">
        <v>211</v>
      </c>
      <c r="E102" s="13" t="s">
        <v>181</v>
      </c>
      <c r="F102" s="76">
        <v>0.68888888888888899</v>
      </c>
      <c r="G102" s="66">
        <v>0.70833333333333337</v>
      </c>
    </row>
    <row r="103" spans="2:8" x14ac:dyDescent="0.2">
      <c r="B103">
        <v>43</v>
      </c>
      <c r="C103" s="24"/>
      <c r="D103" s="13" t="s">
        <v>213</v>
      </c>
      <c r="E103" s="13" t="s">
        <v>177</v>
      </c>
      <c r="F103" s="61">
        <v>0.69166666666666676</v>
      </c>
      <c r="G103" s="61">
        <v>0.71111111111111114</v>
      </c>
      <c r="H103" t="s">
        <v>144</v>
      </c>
    </row>
    <row r="104" spans="2:8" x14ac:dyDescent="0.2">
      <c r="B104" s="15">
        <v>44</v>
      </c>
      <c r="C104" s="15"/>
      <c r="D104" s="43" t="s">
        <v>14</v>
      </c>
      <c r="E104" s="43" t="s">
        <v>185</v>
      </c>
      <c r="F104" s="62">
        <v>0.69444444444444453</v>
      </c>
      <c r="G104" s="62">
        <v>0.71388888888888891</v>
      </c>
    </row>
    <row r="105" spans="2:8" x14ac:dyDescent="0.2">
      <c r="B105" s="23">
        <f>B104+1</f>
        <v>45</v>
      </c>
      <c r="C105" s="24"/>
      <c r="D105" s="13" t="s">
        <v>212</v>
      </c>
      <c r="E105" s="13" t="s">
        <v>185</v>
      </c>
      <c r="F105" s="61">
        <v>0.6972222222222223</v>
      </c>
      <c r="G105" s="61">
        <v>0.71666666666666667</v>
      </c>
    </row>
    <row r="106" spans="2:8" ht="16" thickBot="1" x14ac:dyDescent="0.25">
      <c r="B106" s="19">
        <f>B105+1</f>
        <v>46</v>
      </c>
      <c r="C106" s="22"/>
      <c r="D106" s="43" t="s">
        <v>214</v>
      </c>
      <c r="E106" s="43" t="s">
        <v>177</v>
      </c>
      <c r="F106" s="62">
        <v>0.70000000000000007</v>
      </c>
      <c r="G106" s="62">
        <v>0.71944444444444444</v>
      </c>
    </row>
    <row r="107" spans="2:8" ht="16" thickBot="1" x14ac:dyDescent="0.25">
      <c r="B107" s="23">
        <f>B106+1</f>
        <v>47</v>
      </c>
    </row>
    <row r="108" spans="2:8" ht="16" thickBot="1" x14ac:dyDescent="0.25">
      <c r="B108" s="19">
        <f>B107+1</f>
        <v>48</v>
      </c>
      <c r="C108" s="49"/>
      <c r="D108" s="50"/>
    </row>
    <row r="109" spans="2:8" ht="16" thickBot="1" x14ac:dyDescent="0.25">
      <c r="B109" s="48"/>
      <c r="C109" s="52"/>
      <c r="D109" s="53"/>
    </row>
    <row r="110" spans="2:8" x14ac:dyDescent="0.2">
      <c r="B110" s="48"/>
      <c r="C110" s="52"/>
      <c r="D110" s="55"/>
    </row>
    <row r="111" spans="2:8" x14ac:dyDescent="0.2">
      <c r="B111" s="51"/>
      <c r="C111" s="52"/>
      <c r="D111" s="55"/>
    </row>
    <row r="112" spans="2:8" x14ac:dyDescent="0.2">
      <c r="B112" s="54"/>
      <c r="C112" s="52"/>
      <c r="D112" s="53"/>
    </row>
    <row r="113" spans="2:7" x14ac:dyDescent="0.2">
      <c r="B113" s="54"/>
      <c r="C113" s="52"/>
      <c r="D113" s="53"/>
    </row>
    <row r="114" spans="2:7" x14ac:dyDescent="0.2">
      <c r="B114" s="54"/>
      <c r="C114" s="52"/>
      <c r="D114" s="53"/>
    </row>
    <row r="115" spans="2:7" x14ac:dyDescent="0.2">
      <c r="B115" s="54"/>
      <c r="C115" s="52"/>
      <c r="D115" s="53"/>
    </row>
    <row r="116" spans="2:7" ht="16" thickBot="1" x14ac:dyDescent="0.25">
      <c r="B116" s="54"/>
      <c r="C116" s="57"/>
      <c r="D116" s="58"/>
    </row>
    <row r="117" spans="2:7" x14ac:dyDescent="0.2">
      <c r="B117" s="54"/>
    </row>
    <row r="119" spans="2:7" x14ac:dyDescent="0.2">
      <c r="C119" s="52"/>
      <c r="D119" s="52"/>
      <c r="E119" s="52"/>
      <c r="F119" s="52"/>
      <c r="G119" s="52"/>
    </row>
    <row r="120" spans="2:7" x14ac:dyDescent="0.2">
      <c r="C120" s="78"/>
      <c r="D120" s="78"/>
      <c r="E120" s="78"/>
      <c r="F120" s="78"/>
      <c r="G120" s="78"/>
    </row>
    <row r="121" spans="2:7" x14ac:dyDescent="0.2">
      <c r="B121" s="54" t="s">
        <v>23</v>
      </c>
      <c r="C121" s="24"/>
      <c r="D121" s="43"/>
      <c r="E121" s="43"/>
      <c r="F121" s="61"/>
      <c r="G121" s="61"/>
    </row>
    <row r="122" spans="2:7" x14ac:dyDescent="0.2">
      <c r="B122" s="19">
        <v>101</v>
      </c>
      <c r="C122" s="15"/>
      <c r="D122" s="13"/>
      <c r="E122" s="13"/>
      <c r="F122" s="62"/>
      <c r="G122" s="62"/>
    </row>
    <row r="123" spans="2:7" x14ac:dyDescent="0.2">
      <c r="B123" s="23">
        <f>B122+1</f>
        <v>102</v>
      </c>
      <c r="C123" s="24"/>
      <c r="D123" s="43"/>
      <c r="E123" s="43"/>
      <c r="F123" s="61"/>
      <c r="G123" s="61"/>
    </row>
    <row r="124" spans="2:7" x14ac:dyDescent="0.2">
      <c r="B124" s="19">
        <f>B123+1</f>
        <v>103</v>
      </c>
      <c r="C124" s="15"/>
      <c r="D124" s="13"/>
      <c r="E124" s="13"/>
      <c r="F124" s="62"/>
      <c r="G124" s="62"/>
    </row>
    <row r="125" spans="2:7" x14ac:dyDescent="0.2">
      <c r="B125" s="23">
        <f>B124+1</f>
        <v>104</v>
      </c>
      <c r="C125" s="79"/>
      <c r="D125" s="79"/>
      <c r="E125" s="79"/>
      <c r="F125" s="79"/>
      <c r="G125" s="79"/>
    </row>
    <row r="126" spans="2:7" x14ac:dyDescent="0.2">
      <c r="B126" s="19">
        <f>B125+1</f>
        <v>105</v>
      </c>
      <c r="C126" s="78"/>
      <c r="D126" s="78"/>
      <c r="E126" s="78"/>
      <c r="F126" s="78"/>
      <c r="G126" s="78"/>
    </row>
    <row r="127" spans="2:7" x14ac:dyDescent="0.2">
      <c r="B127" s="54" t="s">
        <v>24</v>
      </c>
      <c r="C127" s="24"/>
      <c r="D127" s="43"/>
      <c r="E127" s="43"/>
      <c r="F127" s="61"/>
      <c r="G127" s="61"/>
    </row>
    <row r="128" spans="2:7" x14ac:dyDescent="0.2">
      <c r="B128" s="19">
        <f>1+B126</f>
        <v>106</v>
      </c>
      <c r="C128" s="15"/>
      <c r="D128" s="13"/>
      <c r="E128" s="13"/>
      <c r="F128" s="62"/>
      <c r="G128" s="62"/>
    </row>
    <row r="129" spans="2:7" x14ac:dyDescent="0.2">
      <c r="B129" s="23">
        <f>B128+1</f>
        <v>107</v>
      </c>
      <c r="C129" s="24"/>
      <c r="D129" s="43"/>
      <c r="E129" s="43"/>
      <c r="F129" s="61"/>
      <c r="G129" s="61"/>
    </row>
    <row r="130" spans="2:7" x14ac:dyDescent="0.2">
      <c r="B130" s="19">
        <f>B129+1</f>
        <v>108</v>
      </c>
      <c r="C130" s="15"/>
      <c r="D130" s="13"/>
      <c r="E130" s="13"/>
      <c r="F130" s="62"/>
      <c r="G130" s="62"/>
    </row>
    <row r="131" spans="2:7" x14ac:dyDescent="0.2">
      <c r="B131" s="23">
        <f>B130+1</f>
        <v>109</v>
      </c>
      <c r="C131" s="79"/>
      <c r="D131" s="79"/>
      <c r="E131" s="79"/>
      <c r="F131" s="79"/>
      <c r="G131" s="79"/>
    </row>
    <row r="132" spans="2:7" x14ac:dyDescent="0.2">
      <c r="B132" s="19">
        <f>B131+1</f>
        <v>110</v>
      </c>
      <c r="C132" s="78"/>
      <c r="D132" s="78"/>
      <c r="E132" s="78"/>
      <c r="F132" s="78"/>
      <c r="G132" s="78"/>
    </row>
    <row r="133" spans="2:7" x14ac:dyDescent="0.2">
      <c r="B133" s="54" t="s">
        <v>26</v>
      </c>
      <c r="C133" s="24"/>
      <c r="D133" s="43"/>
      <c r="E133" s="43"/>
      <c r="F133" s="61"/>
      <c r="G133" s="61"/>
    </row>
    <row r="134" spans="2:7" x14ac:dyDescent="0.2">
      <c r="B134" s="19">
        <f>1+B132</f>
        <v>111</v>
      </c>
      <c r="C134" s="15"/>
      <c r="D134" s="13"/>
      <c r="E134" s="13"/>
      <c r="F134" s="62"/>
      <c r="G134" s="62"/>
    </row>
    <row r="135" spans="2:7" x14ac:dyDescent="0.2">
      <c r="B135" s="23">
        <f>B134+1</f>
        <v>112</v>
      </c>
      <c r="C135" s="24"/>
      <c r="D135" s="43"/>
      <c r="E135" s="43"/>
      <c r="F135" s="61"/>
      <c r="G135" s="61"/>
    </row>
    <row r="136" spans="2:7" x14ac:dyDescent="0.2">
      <c r="B136" s="19">
        <f>B135+1</f>
        <v>113</v>
      </c>
      <c r="C136" s="15"/>
      <c r="D136" s="13"/>
      <c r="E136" s="13"/>
      <c r="F136" s="62"/>
      <c r="G136" s="62"/>
    </row>
    <row r="137" spans="2:7" x14ac:dyDescent="0.2">
      <c r="B137" s="23">
        <f>B136+1</f>
        <v>114</v>
      </c>
      <c r="C137" s="79"/>
      <c r="D137" s="79"/>
      <c r="E137" s="79"/>
      <c r="F137" s="79"/>
      <c r="G137" s="79"/>
    </row>
    <row r="138" spans="2:7" x14ac:dyDescent="0.2">
      <c r="B138" s="19">
        <f>B137+1</f>
        <v>115</v>
      </c>
      <c r="C138" s="78"/>
      <c r="D138" s="78"/>
      <c r="E138" s="78"/>
      <c r="F138" s="78"/>
      <c r="G138" s="78"/>
    </row>
    <row r="139" spans="2:7" x14ac:dyDescent="0.2">
      <c r="B139" s="54" t="s">
        <v>28</v>
      </c>
      <c r="C139" s="24"/>
      <c r="D139" s="43"/>
      <c r="E139" s="43"/>
      <c r="F139" s="61"/>
      <c r="G139" s="61"/>
    </row>
    <row r="140" spans="2:7" x14ac:dyDescent="0.2">
      <c r="B140" s="19">
        <f>1+B138</f>
        <v>116</v>
      </c>
      <c r="C140" s="15"/>
      <c r="D140" s="13"/>
      <c r="E140" s="13"/>
      <c r="F140" s="62"/>
      <c r="G140" s="62"/>
    </row>
    <row r="141" spans="2:7" x14ac:dyDescent="0.2">
      <c r="B141" s="23">
        <f>B140+1</f>
        <v>117</v>
      </c>
      <c r="C141" s="24"/>
      <c r="D141" s="43"/>
      <c r="E141" s="43"/>
      <c r="F141" s="61"/>
      <c r="G141" s="61"/>
    </row>
    <row r="142" spans="2:7" x14ac:dyDescent="0.2">
      <c r="B142" s="19">
        <f>B141+1</f>
        <v>118</v>
      </c>
      <c r="C142" s="15"/>
      <c r="D142" s="13"/>
      <c r="E142" s="13"/>
      <c r="F142" s="62"/>
      <c r="G142" s="62"/>
    </row>
    <row r="143" spans="2:7" x14ac:dyDescent="0.2">
      <c r="B143" s="23">
        <f>B142+1</f>
        <v>119</v>
      </c>
      <c r="C143" s="79"/>
      <c r="D143" s="79"/>
      <c r="E143" s="79"/>
      <c r="F143" s="79"/>
      <c r="G143" s="79"/>
    </row>
    <row r="144" spans="2:7" x14ac:dyDescent="0.2">
      <c r="B144" s="19">
        <f>B143+1</f>
        <v>120</v>
      </c>
      <c r="C144" s="78"/>
      <c r="D144" s="78"/>
      <c r="E144" s="78"/>
      <c r="F144" s="78"/>
      <c r="G144" s="78"/>
    </row>
    <row r="145" spans="2:7" ht="16" thickBot="1" x14ac:dyDescent="0.25">
      <c r="B145" s="56" t="s">
        <v>25</v>
      </c>
      <c r="C145" s="24"/>
      <c r="D145" s="43"/>
      <c r="E145" s="43"/>
      <c r="F145" s="61"/>
      <c r="G145" s="61"/>
    </row>
    <row r="146" spans="2:7" x14ac:dyDescent="0.2">
      <c r="B146" s="19">
        <f>1+B144</f>
        <v>121</v>
      </c>
      <c r="C146" s="15"/>
      <c r="D146" s="13"/>
      <c r="E146" s="13"/>
      <c r="F146" s="62"/>
      <c r="G146" s="62"/>
    </row>
    <row r="147" spans="2:7" x14ac:dyDescent="0.2">
      <c r="B147" s="23">
        <f>B146+1</f>
        <v>122</v>
      </c>
      <c r="C147" s="24"/>
      <c r="D147" s="43"/>
      <c r="E147" s="43"/>
      <c r="F147" s="61"/>
      <c r="G147" s="61"/>
    </row>
    <row r="148" spans="2:7" x14ac:dyDescent="0.2">
      <c r="B148" s="19">
        <f>B147+1</f>
        <v>123</v>
      </c>
      <c r="C148" s="15"/>
      <c r="D148" s="13"/>
      <c r="E148" s="13"/>
      <c r="F148" s="62"/>
      <c r="G148" s="62"/>
    </row>
    <row r="149" spans="2:7" x14ac:dyDescent="0.2">
      <c r="B149" s="23">
        <f>B148+1</f>
        <v>124</v>
      </c>
      <c r="C149" s="78"/>
      <c r="D149" s="78"/>
      <c r="E149" s="78"/>
      <c r="F149" s="78"/>
      <c r="G149" s="78"/>
    </row>
    <row r="150" spans="2:7" x14ac:dyDescent="0.2">
      <c r="B150" s="19">
        <f>B149+1</f>
        <v>125</v>
      </c>
    </row>
  </sheetData>
  <phoneticPr fontId="4" type="noConversion"/>
  <printOptions headings="1" gridLines="1"/>
  <pageMargins left="0.7" right="0.7" top="0.75" bottom="0.75" header="0.3" footer="0.3"/>
  <pageSetup paperSize="9" scale="43" fitToHeight="0" orientation="landscape" horizontalDpi="4294967293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F47"/>
  <sheetViews>
    <sheetView workbookViewId="0">
      <selection activeCell="F6" sqref="F6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3.5" customWidth="1"/>
    <col min="5" max="5" width="16.5" customWidth="1"/>
    <col min="6" max="6" width="12.33203125" customWidth="1"/>
  </cols>
  <sheetData>
    <row r="2" spans="1:6" ht="16" thickBot="1" x14ac:dyDescent="0.25"/>
    <row r="3" spans="1:6" ht="22" thickBot="1" x14ac:dyDescent="0.3">
      <c r="A3" s="8" t="s">
        <v>99</v>
      </c>
      <c r="B3" s="9"/>
      <c r="C3" s="10"/>
      <c r="D3" s="10"/>
      <c r="E3" s="110"/>
    </row>
    <row r="4" spans="1:6" ht="20" thickBot="1" x14ac:dyDescent="0.25">
      <c r="A4" s="6"/>
      <c r="B4" s="7"/>
      <c r="C4" s="40" t="s">
        <v>34</v>
      </c>
      <c r="D4" s="7"/>
      <c r="E4" s="111"/>
    </row>
    <row r="5" spans="1:6" ht="16" thickBot="1" x14ac:dyDescent="0.25">
      <c r="A5" s="45"/>
      <c r="B5" s="46" t="s">
        <v>32</v>
      </c>
      <c r="C5" s="46" t="s">
        <v>0</v>
      </c>
      <c r="D5" s="46" t="s">
        <v>1</v>
      </c>
      <c r="E5" s="109" t="s">
        <v>98</v>
      </c>
      <c r="F5" s="109" t="s">
        <v>136</v>
      </c>
    </row>
    <row r="6" spans="1:6" x14ac:dyDescent="0.2">
      <c r="A6" s="54" t="s">
        <v>23</v>
      </c>
      <c r="B6" s="52"/>
      <c r="C6" s="52"/>
      <c r="D6" s="52"/>
      <c r="E6" s="52"/>
    </row>
    <row r="7" spans="1:6" x14ac:dyDescent="0.2">
      <c r="A7" s="19">
        <v>101</v>
      </c>
      <c r="B7" s="78">
        <f>Finale!B14</f>
        <v>0</v>
      </c>
      <c r="C7" s="78">
        <f>Finale!C14</f>
        <v>0</v>
      </c>
      <c r="D7" s="78">
        <f>Finale!D14</f>
        <v>0</v>
      </c>
      <c r="E7" s="119">
        <f>Finale!AJ14</f>
        <v>0</v>
      </c>
      <c r="F7" s="119">
        <f>Finale!E14</f>
        <v>0</v>
      </c>
    </row>
    <row r="8" spans="1:6" x14ac:dyDescent="0.2">
      <c r="A8" s="23">
        <f>A7+1</f>
        <v>102</v>
      </c>
      <c r="B8" s="116">
        <f>Finale!B15</f>
        <v>0</v>
      </c>
      <c r="C8" s="116">
        <f>Finale!C15</f>
        <v>0</v>
      </c>
      <c r="D8" s="116">
        <f>Finale!D15</f>
        <v>0</v>
      </c>
      <c r="E8" s="120">
        <f>Finale!AJ15</f>
        <v>0</v>
      </c>
      <c r="F8" s="119">
        <f>Finale!E15</f>
        <v>0</v>
      </c>
    </row>
    <row r="9" spans="1:6" x14ac:dyDescent="0.2">
      <c r="A9" s="19">
        <f>A8+1</f>
        <v>103</v>
      </c>
      <c r="B9" s="78">
        <f>Finale!B16</f>
        <v>0</v>
      </c>
      <c r="C9" s="78">
        <f>Finale!C16</f>
        <v>0</v>
      </c>
      <c r="D9" s="78">
        <f>Finale!D16</f>
        <v>0</v>
      </c>
      <c r="E9" s="119">
        <f>Finale!AJ16</f>
        <v>0</v>
      </c>
      <c r="F9" s="119">
        <f>Finale!E16</f>
        <v>0</v>
      </c>
    </row>
    <row r="10" spans="1:6" x14ac:dyDescent="0.2">
      <c r="A10" s="23">
        <f>A9+1</f>
        <v>104</v>
      </c>
      <c r="B10" s="116">
        <f>Finale!B17</f>
        <v>0</v>
      </c>
      <c r="C10" s="116">
        <f>Finale!C17</f>
        <v>0</v>
      </c>
      <c r="D10" s="116">
        <f>Finale!D17</f>
        <v>0</v>
      </c>
      <c r="E10" s="120">
        <f>Finale!AJ17</f>
        <v>0</v>
      </c>
      <c r="F10" s="119">
        <f>Finale!E17</f>
        <v>0</v>
      </c>
    </row>
    <row r="11" spans="1:6" x14ac:dyDescent="0.2">
      <c r="A11" s="19">
        <f>A10+1</f>
        <v>105</v>
      </c>
      <c r="B11" s="78">
        <f>Finale!B18</f>
        <v>0</v>
      </c>
      <c r="C11" s="78">
        <f>Finale!C18</f>
        <v>0</v>
      </c>
      <c r="D11" s="78">
        <f>Finale!D18</f>
        <v>0</v>
      </c>
      <c r="E11" s="119">
        <f>Finale!AJ18</f>
        <v>0</v>
      </c>
      <c r="F11" s="119">
        <f>Finale!E18</f>
        <v>0</v>
      </c>
    </row>
    <row r="12" spans="1:6" x14ac:dyDescent="0.2">
      <c r="A12" s="54" t="s">
        <v>24</v>
      </c>
      <c r="B12" s="79"/>
      <c r="C12" s="79"/>
      <c r="D12" s="79"/>
      <c r="E12" s="79"/>
      <c r="F12" s="119">
        <f>Finale!E19</f>
        <v>0</v>
      </c>
    </row>
    <row r="13" spans="1:6" x14ac:dyDescent="0.2">
      <c r="A13" s="19">
        <f>1+A11</f>
        <v>106</v>
      </c>
      <c r="B13" s="78">
        <f>Finale!B20</f>
        <v>0</v>
      </c>
      <c r="C13" s="78">
        <f>Finale!C20</f>
        <v>0</v>
      </c>
      <c r="D13" s="78">
        <f>Finale!D20</f>
        <v>0</v>
      </c>
      <c r="E13" s="119">
        <f>Finale!AJ20</f>
        <v>0</v>
      </c>
      <c r="F13" s="119">
        <f>Finale!E20</f>
        <v>0</v>
      </c>
    </row>
    <row r="14" spans="1:6" x14ac:dyDescent="0.2">
      <c r="A14" s="23">
        <f>A13+1</f>
        <v>107</v>
      </c>
      <c r="B14" s="116">
        <f>Finale!B21</f>
        <v>0</v>
      </c>
      <c r="C14" s="116">
        <f>Finale!C21</f>
        <v>0</v>
      </c>
      <c r="D14" s="116">
        <f>Finale!D21</f>
        <v>0</v>
      </c>
      <c r="E14" s="120">
        <f>Finale!AJ21</f>
        <v>0</v>
      </c>
      <c r="F14" s="119">
        <f>Finale!E21</f>
        <v>0</v>
      </c>
    </row>
    <row r="15" spans="1:6" x14ac:dyDescent="0.2">
      <c r="A15" s="19">
        <f>A14+1</f>
        <v>108</v>
      </c>
      <c r="B15" s="78">
        <f>Finale!B22</f>
        <v>0</v>
      </c>
      <c r="C15" s="78">
        <f>Finale!C22</f>
        <v>0</v>
      </c>
      <c r="D15" s="78">
        <f>Finale!D22</f>
        <v>0</v>
      </c>
      <c r="E15" s="119">
        <f>Finale!AJ22</f>
        <v>0</v>
      </c>
      <c r="F15" s="119">
        <f>Finale!E22</f>
        <v>0</v>
      </c>
    </row>
    <row r="16" spans="1:6" x14ac:dyDescent="0.2">
      <c r="A16" s="23">
        <f>A15+1</f>
        <v>109</v>
      </c>
      <c r="B16" s="116">
        <f>Finale!B23</f>
        <v>0</v>
      </c>
      <c r="C16" s="116">
        <f>Finale!C23</f>
        <v>0</v>
      </c>
      <c r="D16" s="116">
        <f>Finale!D23</f>
        <v>0</v>
      </c>
      <c r="E16" s="120">
        <f>Finale!AJ23</f>
        <v>0</v>
      </c>
      <c r="F16" s="119">
        <f>Finale!E23</f>
        <v>0</v>
      </c>
    </row>
    <row r="17" spans="1:6" x14ac:dyDescent="0.2">
      <c r="A17" s="19">
        <f>A16+1</f>
        <v>110</v>
      </c>
      <c r="B17" s="78">
        <f>Finale!B24</f>
        <v>0</v>
      </c>
      <c r="C17" s="78">
        <f>Finale!C24</f>
        <v>0</v>
      </c>
      <c r="D17" s="78">
        <f>Finale!D24</f>
        <v>0</v>
      </c>
      <c r="E17" s="119">
        <f>Finale!AJ24</f>
        <v>0</v>
      </c>
      <c r="F17" s="119">
        <f>Finale!E24</f>
        <v>0</v>
      </c>
    </row>
    <row r="18" spans="1:6" x14ac:dyDescent="0.2">
      <c r="A18" s="54" t="s">
        <v>26</v>
      </c>
      <c r="B18" s="79"/>
      <c r="C18" s="79"/>
      <c r="D18" s="79"/>
      <c r="E18" s="79"/>
      <c r="F18" s="119">
        <f>Finale!E25</f>
        <v>0</v>
      </c>
    </row>
    <row r="19" spans="1:6" x14ac:dyDescent="0.2">
      <c r="A19" s="19">
        <f>1+A17</f>
        <v>111</v>
      </c>
      <c r="B19" s="78">
        <f>Finale!B26</f>
        <v>0</v>
      </c>
      <c r="C19" s="78">
        <f>Finale!C26</f>
        <v>0</v>
      </c>
      <c r="D19" s="78">
        <f>Finale!D26</f>
        <v>0</v>
      </c>
      <c r="E19" s="119">
        <f>Finale!AJ26</f>
        <v>0</v>
      </c>
      <c r="F19" s="119">
        <f>Finale!E26</f>
        <v>0</v>
      </c>
    </row>
    <row r="20" spans="1:6" x14ac:dyDescent="0.2">
      <c r="A20" s="23">
        <f>A19+1</f>
        <v>112</v>
      </c>
      <c r="B20" s="116">
        <f>Finale!B27</f>
        <v>0</v>
      </c>
      <c r="C20" s="116">
        <f>Finale!C27</f>
        <v>0</v>
      </c>
      <c r="D20" s="116">
        <f>Finale!D27</f>
        <v>0</v>
      </c>
      <c r="E20" s="120">
        <f>Finale!AJ27</f>
        <v>0</v>
      </c>
      <c r="F20" s="119">
        <f>Finale!E27</f>
        <v>0</v>
      </c>
    </row>
    <row r="21" spans="1:6" x14ac:dyDescent="0.2">
      <c r="A21" s="19">
        <f>A20+1</f>
        <v>113</v>
      </c>
      <c r="B21" s="78">
        <f>Finale!B28</f>
        <v>0</v>
      </c>
      <c r="C21" s="78">
        <f>Finale!C28</f>
        <v>0</v>
      </c>
      <c r="D21" s="78">
        <f>Finale!D28</f>
        <v>0</v>
      </c>
      <c r="E21" s="119">
        <f>Finale!AJ28</f>
        <v>0</v>
      </c>
      <c r="F21" s="119">
        <f>Finale!E28</f>
        <v>0</v>
      </c>
    </row>
    <row r="22" spans="1:6" x14ac:dyDescent="0.2">
      <c r="A22" s="23">
        <f>A21+1</f>
        <v>114</v>
      </c>
      <c r="B22" s="116">
        <f>Finale!B29</f>
        <v>0</v>
      </c>
      <c r="C22" s="116">
        <f>Finale!C29</f>
        <v>0</v>
      </c>
      <c r="D22" s="116">
        <f>Finale!D29</f>
        <v>0</v>
      </c>
      <c r="E22" s="120">
        <f>Finale!AJ29</f>
        <v>0</v>
      </c>
      <c r="F22" s="119">
        <f>Finale!E29</f>
        <v>0</v>
      </c>
    </row>
    <row r="23" spans="1:6" x14ac:dyDescent="0.2">
      <c r="A23" s="19">
        <f>A22+1</f>
        <v>115</v>
      </c>
      <c r="B23" s="78">
        <f>Finale!B30</f>
        <v>0</v>
      </c>
      <c r="C23" s="78">
        <f>Finale!C30</f>
        <v>0</v>
      </c>
      <c r="D23" s="78">
        <f>Finale!D30</f>
        <v>0</v>
      </c>
      <c r="E23" s="119">
        <f>Finale!AJ30</f>
        <v>0</v>
      </c>
      <c r="F23" s="119">
        <f>Finale!E30</f>
        <v>0</v>
      </c>
    </row>
    <row r="24" spans="1:6" x14ac:dyDescent="0.2">
      <c r="A24" s="54" t="s">
        <v>28</v>
      </c>
      <c r="B24" s="79"/>
      <c r="C24" s="79"/>
      <c r="D24" s="79"/>
      <c r="E24" s="79"/>
      <c r="F24" s="119">
        <f>Finale!E31</f>
        <v>0</v>
      </c>
    </row>
    <row r="25" spans="1:6" x14ac:dyDescent="0.2">
      <c r="A25" s="19">
        <f>1+A23</f>
        <v>116</v>
      </c>
      <c r="B25" s="78">
        <f>Finale!B32</f>
        <v>0</v>
      </c>
      <c r="C25" s="78">
        <f>Finale!C32</f>
        <v>0</v>
      </c>
      <c r="D25" s="78">
        <f>Finale!D32</f>
        <v>0</v>
      </c>
      <c r="E25" s="119">
        <f>Finale!AJ32</f>
        <v>0</v>
      </c>
      <c r="F25" s="119">
        <f>Finale!E32</f>
        <v>0</v>
      </c>
    </row>
    <row r="26" spans="1:6" x14ac:dyDescent="0.2">
      <c r="A26" s="23">
        <f>A25+1</f>
        <v>117</v>
      </c>
      <c r="B26" s="116">
        <f>Finale!B33</f>
        <v>0</v>
      </c>
      <c r="C26" s="116">
        <f>Finale!C33</f>
        <v>0</v>
      </c>
      <c r="D26" s="116">
        <f>Finale!D33</f>
        <v>0</v>
      </c>
      <c r="E26" s="120">
        <f>Finale!AJ33</f>
        <v>0</v>
      </c>
      <c r="F26" s="119">
        <f>Finale!E33</f>
        <v>0</v>
      </c>
    </row>
    <row r="27" spans="1:6" x14ac:dyDescent="0.2">
      <c r="A27" s="19">
        <f>A26+1</f>
        <v>118</v>
      </c>
      <c r="B27" s="78">
        <f>Finale!B34</f>
        <v>0</v>
      </c>
      <c r="C27" s="78">
        <f>Finale!C34</f>
        <v>0</v>
      </c>
      <c r="D27" s="78">
        <f>Finale!D34</f>
        <v>0</v>
      </c>
      <c r="E27" s="119">
        <f>Finale!AJ34</f>
        <v>0</v>
      </c>
      <c r="F27" s="119">
        <f>Finale!E34</f>
        <v>0</v>
      </c>
    </row>
    <row r="28" spans="1:6" x14ac:dyDescent="0.2">
      <c r="A28" s="23">
        <f>A27+1</f>
        <v>119</v>
      </c>
      <c r="B28" s="116">
        <f>Finale!B35</f>
        <v>0</v>
      </c>
      <c r="C28" s="116">
        <f>Finale!C35</f>
        <v>0</v>
      </c>
      <c r="D28" s="116">
        <f>Finale!D35</f>
        <v>0</v>
      </c>
      <c r="E28" s="120">
        <f>Finale!AJ35</f>
        <v>0</v>
      </c>
      <c r="F28" s="119">
        <f>Finale!E35</f>
        <v>0</v>
      </c>
    </row>
    <row r="29" spans="1:6" x14ac:dyDescent="0.2">
      <c r="A29" s="19">
        <f>A28+1</f>
        <v>120</v>
      </c>
      <c r="B29" s="78">
        <f>Finale!B36</f>
        <v>0</v>
      </c>
      <c r="C29" s="78">
        <f>Finale!C36</f>
        <v>0</v>
      </c>
      <c r="D29" s="78">
        <f>Finale!D36</f>
        <v>0</v>
      </c>
      <c r="E29" s="119">
        <f>Finale!AJ36</f>
        <v>0</v>
      </c>
      <c r="F29" s="119">
        <f>Finale!E36</f>
        <v>0</v>
      </c>
    </row>
    <row r="30" spans="1:6" ht="16" thickBot="1" x14ac:dyDescent="0.25">
      <c r="A30" s="56" t="s">
        <v>25</v>
      </c>
      <c r="B30" s="79"/>
      <c r="C30" s="79"/>
      <c r="D30" s="79"/>
      <c r="E30" s="79"/>
      <c r="F30" s="119">
        <f>Finale!E37</f>
        <v>0</v>
      </c>
    </row>
    <row r="31" spans="1:6" x14ac:dyDescent="0.2">
      <c r="A31" s="19">
        <f>1+A29</f>
        <v>121</v>
      </c>
      <c r="B31" s="78">
        <f>Finale!B38</f>
        <v>0</v>
      </c>
      <c r="C31" s="78">
        <f>Finale!C38</f>
        <v>0</v>
      </c>
      <c r="D31" s="78">
        <f>Finale!D38</f>
        <v>0</v>
      </c>
      <c r="E31" s="119">
        <f>Finale!AJ38</f>
        <v>0</v>
      </c>
      <c r="F31" s="119">
        <f>Finale!E38</f>
        <v>0</v>
      </c>
    </row>
    <row r="32" spans="1:6" x14ac:dyDescent="0.2">
      <c r="A32" s="23">
        <f>A31+1</f>
        <v>122</v>
      </c>
      <c r="B32" s="116">
        <f>Finale!B39</f>
        <v>0</v>
      </c>
      <c r="C32" s="116">
        <f>Finale!C39</f>
        <v>0</v>
      </c>
      <c r="D32" s="116">
        <f>Finale!D39</f>
        <v>0</v>
      </c>
      <c r="E32" s="120">
        <f>Finale!AJ39</f>
        <v>0</v>
      </c>
      <c r="F32" s="119">
        <f>Finale!E39</f>
        <v>0</v>
      </c>
    </row>
    <row r="33" spans="1:6" x14ac:dyDescent="0.2">
      <c r="A33" s="19">
        <f>A32+1</f>
        <v>123</v>
      </c>
      <c r="B33" s="78">
        <f>Finale!B40</f>
        <v>0</v>
      </c>
      <c r="C33" s="78">
        <f>Finale!C40</f>
        <v>0</v>
      </c>
      <c r="D33" s="78">
        <f>Finale!D40</f>
        <v>0</v>
      </c>
      <c r="E33" s="119">
        <f>Finale!AJ40</f>
        <v>0</v>
      </c>
      <c r="F33" s="119">
        <f>Finale!E40</f>
        <v>0</v>
      </c>
    </row>
    <row r="34" spans="1:6" x14ac:dyDescent="0.2">
      <c r="A34" s="23">
        <f>A33+1</f>
        <v>124</v>
      </c>
      <c r="B34" s="116">
        <f>Finale!B41</f>
        <v>0</v>
      </c>
      <c r="C34" s="116">
        <f>Finale!C41</f>
        <v>0</v>
      </c>
      <c r="D34" s="116">
        <f>Finale!D41</f>
        <v>0</v>
      </c>
      <c r="E34" s="120">
        <f>Finale!AJ41</f>
        <v>0</v>
      </c>
      <c r="F34" s="119">
        <f>Finale!E41</f>
        <v>0</v>
      </c>
    </row>
    <row r="35" spans="1:6" x14ac:dyDescent="0.2">
      <c r="A35" s="19">
        <f>A34+1</f>
        <v>125</v>
      </c>
      <c r="B35" s="78">
        <f>Finale!B42</f>
        <v>0</v>
      </c>
      <c r="C35" s="78">
        <f>Finale!C42</f>
        <v>0</v>
      </c>
      <c r="D35" s="78">
        <f>Finale!D42</f>
        <v>0</v>
      </c>
      <c r="E35" s="119">
        <f>Finale!AJ42</f>
        <v>0</v>
      </c>
      <c r="F35" s="119">
        <f>Finale!E42</f>
        <v>0</v>
      </c>
    </row>
    <row r="36" spans="1:6" x14ac:dyDescent="0.2">
      <c r="B36" s="78"/>
      <c r="C36" s="78"/>
      <c r="D36" s="78"/>
      <c r="E36" s="79"/>
      <c r="F36" s="119">
        <f>Finale!E43</f>
        <v>0</v>
      </c>
    </row>
    <row r="37" spans="1:6" x14ac:dyDescent="0.2">
      <c r="E37" s="84"/>
    </row>
    <row r="38" spans="1:6" x14ac:dyDescent="0.2">
      <c r="E38" s="84"/>
    </row>
    <row r="39" spans="1:6" x14ac:dyDescent="0.2">
      <c r="E39" s="84"/>
    </row>
    <row r="40" spans="1:6" x14ac:dyDescent="0.2">
      <c r="E40" s="84"/>
    </row>
    <row r="41" spans="1:6" x14ac:dyDescent="0.2">
      <c r="E41" s="84"/>
    </row>
    <row r="42" spans="1:6" x14ac:dyDescent="0.2">
      <c r="E42" s="84"/>
    </row>
    <row r="43" spans="1:6" x14ac:dyDescent="0.2">
      <c r="E43" s="84"/>
    </row>
    <row r="44" spans="1:6" x14ac:dyDescent="0.2">
      <c r="E44" s="84"/>
    </row>
    <row r="45" spans="1:6" x14ac:dyDescent="0.2">
      <c r="E45" s="84"/>
    </row>
    <row r="46" spans="1:6" x14ac:dyDescent="0.2">
      <c r="E46" s="84"/>
    </row>
    <row r="47" spans="1:6" x14ac:dyDescent="0.2">
      <c r="E47" s="84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M29"/>
  <sheetViews>
    <sheetView workbookViewId="0">
      <selection activeCell="Q10" sqref="Q10"/>
    </sheetView>
  </sheetViews>
  <sheetFormatPr baseColWidth="10" defaultColWidth="8.83203125" defaultRowHeight="15" x14ac:dyDescent="0.2"/>
  <cols>
    <col min="4" max="4" width="13.5" customWidth="1"/>
    <col min="6" max="6" width="11.5" customWidth="1"/>
    <col min="9" max="9" width="13.83203125" customWidth="1"/>
    <col min="13" max="13" width="9.5" bestFit="1" customWidth="1"/>
  </cols>
  <sheetData>
    <row r="1" spans="2:13" x14ac:dyDescent="0.2">
      <c r="B1" s="1"/>
      <c r="F1" s="5"/>
    </row>
    <row r="2" spans="2:13" x14ac:dyDescent="0.2">
      <c r="B2" s="1"/>
      <c r="H2">
        <v>1</v>
      </c>
      <c r="I2" t="s">
        <v>4</v>
      </c>
    </row>
    <row r="3" spans="2:13" x14ac:dyDescent="0.2">
      <c r="B3" s="1"/>
      <c r="H3">
        <v>2</v>
      </c>
      <c r="I3" t="s">
        <v>6</v>
      </c>
      <c r="M3" t="s">
        <v>31</v>
      </c>
    </row>
    <row r="4" spans="2:13" x14ac:dyDescent="0.2">
      <c r="B4" s="1"/>
      <c r="H4">
        <v>3</v>
      </c>
      <c r="I4" t="s">
        <v>5</v>
      </c>
    </row>
    <row r="5" spans="2:13" x14ac:dyDescent="0.2">
      <c r="B5" s="1"/>
      <c r="H5">
        <v>4</v>
      </c>
      <c r="I5" t="s">
        <v>10</v>
      </c>
    </row>
    <row r="6" spans="2:13" x14ac:dyDescent="0.2">
      <c r="B6" s="1"/>
      <c r="H6">
        <v>5</v>
      </c>
      <c r="I6" t="s">
        <v>30</v>
      </c>
    </row>
    <row r="7" spans="2:13" x14ac:dyDescent="0.2">
      <c r="B7" s="1"/>
    </row>
    <row r="11" spans="2:13" x14ac:dyDescent="0.2">
      <c r="B11" s="1"/>
    </row>
    <row r="12" spans="2:13" x14ac:dyDescent="0.2">
      <c r="B12" s="1"/>
    </row>
    <row r="15" spans="2:13" x14ac:dyDescent="0.2">
      <c r="B15" s="1"/>
    </row>
    <row r="17" spans="2:2" x14ac:dyDescent="0.2">
      <c r="B17" s="1"/>
    </row>
    <row r="18" spans="2:2" x14ac:dyDescent="0.2">
      <c r="B18" s="1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5" spans="2:2" x14ac:dyDescent="0.2">
      <c r="B25" s="1"/>
    </row>
    <row r="27" spans="2:2" x14ac:dyDescent="0.2">
      <c r="B27" s="1"/>
    </row>
    <row r="29" spans="2:2" x14ac:dyDescent="0.2">
      <c r="B29" s="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L1048112"/>
  <sheetViews>
    <sheetView zoomScaleNormal="100" workbookViewId="0">
      <pane xSplit="4" ySplit="12" topLeftCell="E33" activePane="bottomRight" state="frozen"/>
      <selection pane="topRight" activeCell="E1" sqref="E1"/>
      <selection pane="bottomLeft" activeCell="A13" sqref="A13"/>
      <selection pane="bottomRight" activeCell="A40" sqref="A40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0.6640625" customWidth="1"/>
    <col min="5" max="5" width="9.1640625" customWidth="1"/>
    <col min="6" max="7" width="9.1640625" style="137" customWidth="1"/>
    <col min="8" max="35" width="10.6640625" customWidth="1"/>
    <col min="36" max="36" width="8.6640625" customWidth="1"/>
    <col min="37" max="37" width="19.6640625" customWidth="1"/>
  </cols>
  <sheetData>
    <row r="1" spans="1:38" ht="11" customHeight="1" x14ac:dyDescent="0.2">
      <c r="A1" s="91" t="s">
        <v>38</v>
      </c>
      <c r="B1" s="92"/>
      <c r="C1" s="92"/>
      <c r="D1" s="92"/>
      <c r="E1" s="91" t="s">
        <v>38</v>
      </c>
      <c r="F1" s="131"/>
      <c r="G1" s="131"/>
      <c r="H1" s="92"/>
      <c r="I1" s="92"/>
      <c r="J1" s="92"/>
      <c r="K1" s="92"/>
      <c r="L1" s="92"/>
      <c r="M1" s="91" t="s">
        <v>38</v>
      </c>
      <c r="N1" s="92"/>
      <c r="O1" s="92"/>
      <c r="P1" s="92"/>
      <c r="Q1" s="92"/>
      <c r="R1" s="92"/>
      <c r="S1" s="92"/>
      <c r="T1" s="92"/>
      <c r="U1" s="91" t="s">
        <v>38</v>
      </c>
      <c r="V1" s="92"/>
      <c r="W1" s="92"/>
      <c r="X1" s="92"/>
      <c r="Y1" s="92"/>
      <c r="Z1" s="92"/>
      <c r="AA1" s="92"/>
      <c r="AB1" s="91" t="s">
        <v>38</v>
      </c>
      <c r="AC1" s="92"/>
      <c r="AD1" s="92"/>
      <c r="AE1" s="92"/>
      <c r="AF1" s="89"/>
      <c r="AG1" s="89"/>
      <c r="AH1" s="89"/>
      <c r="AI1" s="89"/>
      <c r="AJ1" s="89"/>
      <c r="AK1" s="89"/>
      <c r="AL1" s="89"/>
    </row>
    <row r="2" spans="1:38" ht="11" customHeight="1" x14ac:dyDescent="0.2">
      <c r="A2" s="93">
        <v>5</v>
      </c>
      <c r="B2" s="94" t="s">
        <v>68</v>
      </c>
      <c r="C2" s="92"/>
      <c r="D2" s="92"/>
      <c r="E2" s="93">
        <v>20</v>
      </c>
      <c r="F2" s="132"/>
      <c r="G2" s="132"/>
      <c r="H2" s="94" t="s">
        <v>69</v>
      </c>
      <c r="I2" s="92"/>
      <c r="J2" s="92"/>
      <c r="K2" s="92"/>
      <c r="L2" s="92"/>
      <c r="M2" s="93">
        <v>15</v>
      </c>
      <c r="N2" s="94" t="s">
        <v>70</v>
      </c>
      <c r="O2" s="92"/>
      <c r="P2" s="92"/>
      <c r="Q2" s="92"/>
      <c r="R2" s="92"/>
      <c r="S2" s="92"/>
      <c r="T2" s="92"/>
      <c r="U2" s="93">
        <v>10</v>
      </c>
      <c r="V2" s="94" t="s">
        <v>71</v>
      </c>
      <c r="W2" s="92"/>
      <c r="X2" s="92"/>
      <c r="Y2" s="92"/>
      <c r="Z2" s="92"/>
      <c r="AA2" s="92"/>
      <c r="AB2" s="93">
        <v>5</v>
      </c>
      <c r="AC2" s="94" t="s">
        <v>72</v>
      </c>
      <c r="AD2" s="92"/>
      <c r="AE2" s="92"/>
      <c r="AF2" s="89"/>
      <c r="AG2" s="89"/>
      <c r="AH2" s="89"/>
      <c r="AI2" s="89"/>
      <c r="AJ2" s="89"/>
      <c r="AK2" s="89"/>
      <c r="AL2" s="89"/>
    </row>
    <row r="3" spans="1:38" ht="11" customHeight="1" x14ac:dyDescent="0.2">
      <c r="A3" s="93">
        <v>0</v>
      </c>
      <c r="B3" s="94" t="s">
        <v>73</v>
      </c>
      <c r="C3" s="92"/>
      <c r="D3" s="92"/>
      <c r="E3" s="93">
        <v>10000</v>
      </c>
      <c r="F3" s="132"/>
      <c r="G3" s="132"/>
      <c r="H3" s="94" t="s">
        <v>74</v>
      </c>
      <c r="I3" s="92"/>
      <c r="J3" s="92"/>
      <c r="K3" s="92"/>
      <c r="L3" s="92"/>
      <c r="M3" s="93">
        <v>20</v>
      </c>
      <c r="N3" s="94" t="s">
        <v>75</v>
      </c>
      <c r="O3" s="92"/>
      <c r="P3" s="92"/>
      <c r="Q3" s="92"/>
      <c r="R3" s="92"/>
      <c r="S3" s="92"/>
      <c r="T3" s="92"/>
      <c r="U3" s="93">
        <v>10000</v>
      </c>
      <c r="V3" s="94" t="s">
        <v>76</v>
      </c>
      <c r="W3" s="92"/>
      <c r="X3" s="92"/>
      <c r="Y3" s="92"/>
      <c r="Z3" s="92"/>
      <c r="AA3" s="92"/>
      <c r="AB3" s="93">
        <v>10</v>
      </c>
      <c r="AC3" s="94" t="s">
        <v>77</v>
      </c>
      <c r="AD3" s="92"/>
      <c r="AE3" s="92"/>
      <c r="AF3" s="89"/>
      <c r="AG3" s="89"/>
      <c r="AH3" s="89"/>
      <c r="AI3" s="89"/>
      <c r="AJ3" s="89"/>
      <c r="AK3" s="89"/>
      <c r="AL3" s="89"/>
    </row>
    <row r="4" spans="1:38" ht="11" customHeight="1" x14ac:dyDescent="0.2">
      <c r="A4" s="93">
        <v>0</v>
      </c>
      <c r="B4" s="94" t="s">
        <v>78</v>
      </c>
      <c r="C4" s="92"/>
      <c r="D4" s="92"/>
      <c r="E4" s="93">
        <v>20</v>
      </c>
      <c r="F4" s="132"/>
      <c r="G4" s="132"/>
      <c r="H4" s="94" t="s">
        <v>79</v>
      </c>
      <c r="I4" s="92"/>
      <c r="J4" s="92"/>
      <c r="K4" s="92"/>
      <c r="L4" s="92"/>
      <c r="M4" s="93">
        <v>20</v>
      </c>
      <c r="N4" s="94" t="s">
        <v>80</v>
      </c>
      <c r="O4" s="92"/>
      <c r="P4" s="92"/>
      <c r="Q4" s="92"/>
      <c r="R4" s="92"/>
      <c r="S4" s="92"/>
      <c r="T4" s="92"/>
      <c r="U4" s="93">
        <v>5</v>
      </c>
      <c r="V4" s="94" t="s">
        <v>81</v>
      </c>
      <c r="W4" s="92"/>
      <c r="X4" s="92"/>
      <c r="Y4" s="92"/>
      <c r="Z4" s="92"/>
      <c r="AA4" s="92"/>
      <c r="AB4" s="93">
        <v>10</v>
      </c>
      <c r="AC4" s="94" t="s">
        <v>39</v>
      </c>
      <c r="AD4" s="92"/>
      <c r="AE4" s="92"/>
      <c r="AF4" s="89"/>
      <c r="AG4" s="89"/>
      <c r="AH4" s="89"/>
      <c r="AI4" s="89"/>
      <c r="AJ4" s="89"/>
      <c r="AK4" s="89"/>
      <c r="AL4" s="89"/>
    </row>
    <row r="5" spans="1:38" ht="11" customHeight="1" x14ac:dyDescent="0.2">
      <c r="A5" s="93">
        <v>10000</v>
      </c>
      <c r="B5" s="94" t="s">
        <v>82</v>
      </c>
      <c r="C5" s="92"/>
      <c r="D5" s="92"/>
      <c r="E5" s="93">
        <v>10000</v>
      </c>
      <c r="F5" s="132"/>
      <c r="G5" s="132"/>
      <c r="H5" s="94" t="s">
        <v>83</v>
      </c>
      <c r="I5" s="92"/>
      <c r="J5" s="92"/>
      <c r="K5" s="92"/>
      <c r="L5" s="92"/>
      <c r="M5" s="93">
        <v>10000</v>
      </c>
      <c r="N5" s="94" t="s">
        <v>84</v>
      </c>
      <c r="O5" s="92"/>
      <c r="P5" s="92"/>
      <c r="Q5" s="92"/>
      <c r="R5" s="92"/>
      <c r="S5" s="92"/>
      <c r="T5" s="92"/>
      <c r="U5" s="93">
        <v>5</v>
      </c>
      <c r="V5" s="94" t="s">
        <v>85</v>
      </c>
      <c r="W5" s="92"/>
      <c r="X5" s="92"/>
      <c r="Y5" s="92"/>
      <c r="Z5" s="92"/>
      <c r="AA5" s="92"/>
      <c r="AB5" s="93"/>
      <c r="AC5" s="94" t="s">
        <v>86</v>
      </c>
      <c r="AD5" s="92"/>
      <c r="AE5" s="92"/>
      <c r="AF5" s="89"/>
      <c r="AG5" s="89"/>
      <c r="AH5" s="89"/>
      <c r="AI5" s="89"/>
      <c r="AJ5" s="89"/>
      <c r="AK5" s="89"/>
      <c r="AL5" s="89"/>
    </row>
    <row r="6" spans="1:38" ht="11" customHeight="1" x14ac:dyDescent="0.2">
      <c r="A6" s="93">
        <v>10000</v>
      </c>
      <c r="B6" s="94" t="s">
        <v>87</v>
      </c>
      <c r="C6" s="92"/>
      <c r="D6" s="92"/>
      <c r="E6" s="93">
        <v>10000</v>
      </c>
      <c r="F6" s="132"/>
      <c r="G6" s="132"/>
      <c r="H6" s="94" t="s">
        <v>88</v>
      </c>
      <c r="I6" s="92"/>
      <c r="J6" s="92"/>
      <c r="K6" s="92"/>
      <c r="L6" s="92"/>
      <c r="M6" s="93">
        <v>5</v>
      </c>
      <c r="N6" s="94" t="s">
        <v>89</v>
      </c>
      <c r="O6" s="92"/>
      <c r="P6" s="92"/>
      <c r="Q6" s="92"/>
      <c r="R6" s="92"/>
      <c r="S6" s="92"/>
      <c r="T6" s="92"/>
      <c r="U6" s="93">
        <v>10</v>
      </c>
      <c r="V6" s="94" t="s">
        <v>90</v>
      </c>
      <c r="W6" s="92"/>
      <c r="X6" s="92"/>
      <c r="Y6" s="92"/>
      <c r="Z6" s="92"/>
      <c r="AA6" s="92"/>
      <c r="AB6" s="92"/>
      <c r="AC6" s="92"/>
      <c r="AD6" s="92"/>
      <c r="AE6" s="92"/>
      <c r="AF6" s="89"/>
      <c r="AG6" s="89"/>
      <c r="AH6" s="89"/>
      <c r="AI6" s="89"/>
      <c r="AJ6" s="89"/>
      <c r="AK6" s="89"/>
      <c r="AL6" s="89"/>
    </row>
    <row r="7" spans="1:38" ht="11" customHeight="1" x14ac:dyDescent="0.2">
      <c r="A7" s="93">
        <v>10000</v>
      </c>
      <c r="B7" s="94" t="s">
        <v>91</v>
      </c>
      <c r="C7" s="92"/>
      <c r="D7" s="92"/>
      <c r="E7" s="92"/>
      <c r="F7" s="133"/>
      <c r="G7" s="133"/>
      <c r="H7" s="92"/>
      <c r="I7" s="92"/>
      <c r="J7" s="92"/>
      <c r="K7" s="92"/>
      <c r="L7" s="92"/>
      <c r="M7" s="93">
        <v>10000</v>
      </c>
      <c r="N7" s="94" t="s">
        <v>92</v>
      </c>
      <c r="O7" s="92"/>
      <c r="P7" s="92"/>
      <c r="Q7" s="92"/>
      <c r="R7" s="92"/>
      <c r="S7" s="92"/>
      <c r="T7" s="92"/>
      <c r="U7" s="93">
        <v>10</v>
      </c>
      <c r="V7" s="94" t="s">
        <v>93</v>
      </c>
      <c r="W7" s="92"/>
      <c r="X7" s="92"/>
      <c r="Y7" s="92"/>
      <c r="Z7" s="92"/>
      <c r="AA7" s="92"/>
      <c r="AB7" s="92"/>
      <c r="AC7" s="92"/>
      <c r="AD7" s="92"/>
      <c r="AE7" s="92"/>
      <c r="AF7" s="89"/>
      <c r="AG7" s="89"/>
      <c r="AH7" s="89"/>
      <c r="AI7" s="89"/>
      <c r="AJ7" s="89"/>
      <c r="AK7" s="89"/>
      <c r="AL7" s="89"/>
    </row>
    <row r="8" spans="1:38" ht="11" customHeight="1" x14ac:dyDescent="0.2">
      <c r="A8" s="92"/>
      <c r="B8" s="92"/>
      <c r="C8" s="92"/>
      <c r="D8" s="92"/>
      <c r="E8" s="92"/>
      <c r="F8" s="133"/>
      <c r="G8" s="133"/>
      <c r="H8" s="92"/>
      <c r="I8" s="92"/>
      <c r="J8" s="92"/>
      <c r="K8" s="92"/>
      <c r="L8" s="92"/>
      <c r="M8" s="93">
        <v>20</v>
      </c>
      <c r="N8" s="94" t="s">
        <v>94</v>
      </c>
      <c r="O8" s="92"/>
      <c r="P8" s="92"/>
      <c r="Q8" s="92"/>
      <c r="R8" s="92"/>
      <c r="S8" s="92"/>
      <c r="T8" s="92"/>
      <c r="U8" s="95"/>
      <c r="V8" s="94" t="s">
        <v>95</v>
      </c>
      <c r="W8" s="92"/>
      <c r="X8" s="92"/>
      <c r="Y8" s="92"/>
      <c r="Z8" s="92"/>
      <c r="AA8" s="92"/>
      <c r="AB8" s="92"/>
      <c r="AC8" s="92"/>
      <c r="AD8" s="92"/>
      <c r="AE8" s="92"/>
      <c r="AF8" s="89"/>
      <c r="AG8" s="89"/>
      <c r="AH8" s="89"/>
      <c r="AI8" s="89"/>
      <c r="AJ8" s="89"/>
      <c r="AK8" s="89"/>
      <c r="AL8" s="89"/>
    </row>
    <row r="9" spans="1:38" ht="11" customHeight="1" x14ac:dyDescent="0.2">
      <c r="A9" s="92"/>
      <c r="B9" s="92"/>
      <c r="C9" s="92"/>
      <c r="D9" s="92"/>
      <c r="E9" s="92"/>
      <c r="F9" s="133"/>
      <c r="G9" s="133"/>
      <c r="H9" s="92"/>
      <c r="I9" s="92"/>
      <c r="J9" s="92"/>
      <c r="K9" s="92"/>
      <c r="L9" s="92"/>
      <c r="M9" s="93">
        <v>10000</v>
      </c>
      <c r="N9" s="94" t="s">
        <v>96</v>
      </c>
      <c r="O9" s="92"/>
      <c r="P9" s="92"/>
      <c r="Q9" s="92"/>
      <c r="R9" s="92"/>
      <c r="S9" s="92"/>
      <c r="T9" s="92"/>
      <c r="U9" s="93">
        <v>10000</v>
      </c>
      <c r="V9" s="94" t="s">
        <v>97</v>
      </c>
      <c r="W9" s="92"/>
      <c r="X9" s="92"/>
      <c r="Y9" s="92"/>
      <c r="Z9" s="92"/>
      <c r="AA9" s="92"/>
      <c r="AB9" s="92"/>
      <c r="AC9" s="92"/>
      <c r="AD9" s="92"/>
      <c r="AE9" s="92"/>
      <c r="AF9" s="89"/>
      <c r="AG9" s="89"/>
      <c r="AH9" s="89"/>
      <c r="AI9" s="89"/>
      <c r="AJ9" s="89"/>
      <c r="AK9" s="89"/>
      <c r="AL9" s="89"/>
    </row>
    <row r="10" spans="1:38" ht="16" thickBot="1" x14ac:dyDescent="0.25">
      <c r="A10" s="89"/>
      <c r="B10" s="89"/>
      <c r="C10" s="89"/>
      <c r="D10" s="89"/>
      <c r="E10" s="89"/>
      <c r="F10" s="134"/>
      <c r="G10" s="134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</row>
    <row r="11" spans="1:38" ht="16" thickBot="1" x14ac:dyDescent="0.25">
      <c r="A11" s="45"/>
      <c r="B11" s="46" t="s">
        <v>32</v>
      </c>
      <c r="C11" s="46" t="s">
        <v>0</v>
      </c>
      <c r="D11" s="46" t="s">
        <v>1</v>
      </c>
      <c r="E11" s="46" t="s">
        <v>2</v>
      </c>
      <c r="F11" s="135"/>
      <c r="G11" s="135"/>
      <c r="H11" s="83">
        <v>10000</v>
      </c>
      <c r="I11" s="83">
        <v>5</v>
      </c>
      <c r="J11" s="83">
        <v>15</v>
      </c>
      <c r="K11" s="83">
        <v>0</v>
      </c>
      <c r="L11" s="83">
        <v>10000</v>
      </c>
      <c r="M11" s="83">
        <v>20</v>
      </c>
      <c r="N11" s="83">
        <v>10000</v>
      </c>
      <c r="O11" s="83">
        <v>20</v>
      </c>
      <c r="P11" s="83">
        <v>20</v>
      </c>
      <c r="Q11" s="83">
        <v>10000</v>
      </c>
      <c r="R11" s="83">
        <v>5</v>
      </c>
      <c r="S11" s="83">
        <v>10000</v>
      </c>
      <c r="T11" s="83">
        <v>20</v>
      </c>
      <c r="U11" s="83">
        <v>10000</v>
      </c>
      <c r="V11" s="83">
        <v>10000</v>
      </c>
      <c r="W11" s="83">
        <v>10</v>
      </c>
      <c r="X11" s="83">
        <v>10000</v>
      </c>
      <c r="Y11" s="83">
        <v>5</v>
      </c>
      <c r="Z11" s="83">
        <v>5</v>
      </c>
      <c r="AA11" s="83">
        <v>10</v>
      </c>
      <c r="AB11" s="83">
        <v>10</v>
      </c>
      <c r="AC11" s="83">
        <v>10000</v>
      </c>
      <c r="AD11" s="83">
        <v>5</v>
      </c>
      <c r="AE11" s="83">
        <v>10</v>
      </c>
      <c r="AF11" s="83">
        <v>20</v>
      </c>
      <c r="AG11" s="83">
        <v>10000</v>
      </c>
      <c r="AH11" s="83">
        <v>0</v>
      </c>
      <c r="AI11" s="83">
        <v>10</v>
      </c>
      <c r="AJ11" s="45"/>
    </row>
    <row r="12" spans="1:38" ht="135" customHeight="1" thickBot="1" x14ac:dyDescent="0.25">
      <c r="A12" s="90"/>
      <c r="B12" s="90"/>
      <c r="C12" s="90"/>
      <c r="D12" s="90"/>
      <c r="E12" s="86" t="s">
        <v>37</v>
      </c>
      <c r="F12" s="136" t="s">
        <v>135</v>
      </c>
      <c r="G12" s="136" t="s">
        <v>138</v>
      </c>
      <c r="H12" s="87" t="s">
        <v>41</v>
      </c>
      <c r="I12" s="87" t="s">
        <v>40</v>
      </c>
      <c r="J12" s="87" t="s">
        <v>64</v>
      </c>
      <c r="K12" s="87" t="s">
        <v>65</v>
      </c>
      <c r="L12" s="87" t="s">
        <v>42</v>
      </c>
      <c r="M12" s="87" t="s">
        <v>43</v>
      </c>
      <c r="N12" s="87" t="s">
        <v>44</v>
      </c>
      <c r="O12" s="87" t="s">
        <v>66</v>
      </c>
      <c r="P12" s="87" t="s">
        <v>47</v>
      </c>
      <c r="Q12" s="87" t="s">
        <v>48</v>
      </c>
      <c r="R12" s="87" t="s">
        <v>49</v>
      </c>
      <c r="S12" s="87" t="s">
        <v>50</v>
      </c>
      <c r="T12" s="87" t="s">
        <v>51</v>
      </c>
      <c r="U12" s="87" t="s">
        <v>52</v>
      </c>
      <c r="V12" s="87" t="s">
        <v>53</v>
      </c>
      <c r="W12" s="87" t="s">
        <v>54</v>
      </c>
      <c r="X12" s="87" t="s">
        <v>55</v>
      </c>
      <c r="Y12" s="87" t="s">
        <v>56</v>
      </c>
      <c r="Z12" s="87" t="s">
        <v>57</v>
      </c>
      <c r="AA12" s="87" t="s">
        <v>58</v>
      </c>
      <c r="AB12" s="87" t="s">
        <v>59</v>
      </c>
      <c r="AC12" s="87" t="s">
        <v>60</v>
      </c>
      <c r="AD12" s="87" t="s">
        <v>62</v>
      </c>
      <c r="AE12" s="87" t="s">
        <v>63</v>
      </c>
      <c r="AF12" s="87" t="s">
        <v>45</v>
      </c>
      <c r="AG12" s="87" t="s">
        <v>46</v>
      </c>
      <c r="AH12" s="87" t="s">
        <v>61</v>
      </c>
      <c r="AI12" s="87" t="s">
        <v>67</v>
      </c>
      <c r="AJ12" s="88" t="s">
        <v>36</v>
      </c>
    </row>
    <row r="13" spans="1:38" x14ac:dyDescent="0.2">
      <c r="A13">
        <f>Startlijst!B5</f>
        <v>1</v>
      </c>
      <c r="B13">
        <f>Startlijst!C5</f>
        <v>0</v>
      </c>
      <c r="C13" t="str">
        <f>Startlijst!D5</f>
        <v>Jennifer de Graaf</v>
      </c>
      <c r="D13">
        <f>Startlijst!E5</f>
        <v>3</v>
      </c>
      <c r="E13" s="139">
        <v>1.5567129629629629E-3</v>
      </c>
      <c r="F13" s="138">
        <v>214.5</v>
      </c>
      <c r="G13" s="144">
        <f t="shared" ref="G13:G29" si="0">E13*86400</f>
        <v>134.5</v>
      </c>
      <c r="H13" s="81"/>
      <c r="I13" s="81">
        <v>1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4">
        <f t="shared" ref="AJ13:AJ44" si="1">G13+H13*$H$11+I13*$I$11+J13*$J$11+K13*$K$11+L13*$L$11+M13*$M$11+N13*$N$11+O13*$O$11+P13*$P$11+Q13*$Q$11+R13*$R$11+S13*$S$11+T13*$T$11+U13*$U$11+V13*$V$11+W13*$W$11+X13*$X$11+Y13*$Y$11+Z13*$Z$11+AA13*$Z$11+AB13*$AB$11+AC13*$AC$11+AD13*$AD$11+AE13*$AE$11+AF13*$AF$11+AG13*$AG$11+AH13*$AH$11+AI13*$AI$11</f>
        <v>139.5</v>
      </c>
    </row>
    <row r="14" spans="1:38" x14ac:dyDescent="0.2">
      <c r="A14">
        <f>Startlijst!B6</f>
        <v>2</v>
      </c>
      <c r="B14">
        <f>Startlijst!C6</f>
        <v>0</v>
      </c>
      <c r="C14" t="str">
        <f>Startlijst!D6</f>
        <v>Caroline Verweijmeren</v>
      </c>
      <c r="D14">
        <f>Startlijst!E6</f>
        <v>3</v>
      </c>
      <c r="E14" s="140">
        <v>1.8459490740740743E-3</v>
      </c>
      <c r="F14" s="138">
        <v>239.49</v>
      </c>
      <c r="G14" s="144">
        <f t="shared" si="0"/>
        <v>159.49</v>
      </c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5">
        <f t="shared" si="1"/>
        <v>159.49</v>
      </c>
    </row>
    <row r="15" spans="1:38" x14ac:dyDescent="0.2">
      <c r="A15">
        <f>Startlijst!B7</f>
        <v>3</v>
      </c>
      <c r="B15">
        <f>Startlijst!C7</f>
        <v>0</v>
      </c>
      <c r="C15" t="str">
        <f>Startlijst!D7</f>
        <v>Minke Hogenvorst</v>
      </c>
      <c r="D15">
        <f>Startlijst!E7</f>
        <v>3</v>
      </c>
      <c r="E15" s="139">
        <v>2.1571759259259257E-3</v>
      </c>
      <c r="F15" s="138">
        <v>306.38</v>
      </c>
      <c r="G15" s="144">
        <f t="shared" si="0"/>
        <v>186.37999999999997</v>
      </c>
      <c r="H15" s="81"/>
      <c r="I15" s="81">
        <v>2</v>
      </c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4">
        <f t="shared" si="1"/>
        <v>196.37999999999997</v>
      </c>
    </row>
    <row r="16" spans="1:38" x14ac:dyDescent="0.2">
      <c r="A16">
        <f>Startlijst!B8</f>
        <v>4</v>
      </c>
      <c r="B16">
        <f>Startlijst!C8</f>
        <v>0</v>
      </c>
      <c r="C16" t="str">
        <f>Startlijst!D8</f>
        <v>Annabel Peeters</v>
      </c>
      <c r="D16">
        <f>Startlijst!E8</f>
        <v>1</v>
      </c>
      <c r="E16" s="140">
        <v>1.5055555555555558E-3</v>
      </c>
      <c r="F16" s="138">
        <v>210.08</v>
      </c>
      <c r="G16" s="144">
        <f t="shared" si="0"/>
        <v>130.08000000000001</v>
      </c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5">
        <f t="shared" si="1"/>
        <v>130.08000000000001</v>
      </c>
    </row>
    <row r="17" spans="1:36" x14ac:dyDescent="0.2">
      <c r="A17">
        <f>Startlijst!B9</f>
        <v>5</v>
      </c>
      <c r="B17">
        <f>Startlijst!C9</f>
        <v>0</v>
      </c>
      <c r="C17" t="str">
        <f>Startlijst!D9</f>
        <v>Ilse Kuenen  Baukje</v>
      </c>
      <c r="D17">
        <f>Startlijst!E9</f>
        <v>2</v>
      </c>
      <c r="E17" s="139"/>
      <c r="F17" s="138"/>
      <c r="G17" s="144">
        <f t="shared" si="0"/>
        <v>0</v>
      </c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4">
        <f t="shared" si="1"/>
        <v>0</v>
      </c>
    </row>
    <row r="18" spans="1:36" x14ac:dyDescent="0.2">
      <c r="A18">
        <f>Startlijst!B10</f>
        <v>6</v>
      </c>
      <c r="B18">
        <f>Startlijst!C10</f>
        <v>0</v>
      </c>
      <c r="C18" t="str">
        <f>Startlijst!D10</f>
        <v>Lashenda Loos</v>
      </c>
      <c r="D18">
        <f>Startlijst!E10</f>
        <v>2</v>
      </c>
      <c r="E18" s="140"/>
      <c r="F18" s="138"/>
      <c r="G18" s="144">
        <f t="shared" si="0"/>
        <v>0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5">
        <f t="shared" si="1"/>
        <v>0</v>
      </c>
    </row>
    <row r="19" spans="1:36" x14ac:dyDescent="0.2">
      <c r="A19" t="e">
        <f>Startlijst!#REF!</f>
        <v>#REF!</v>
      </c>
      <c r="B19" t="e">
        <f>Startlijst!#REF!</f>
        <v>#REF!</v>
      </c>
      <c r="C19" t="e">
        <f>Startlijst!#REF!</f>
        <v>#REF!</v>
      </c>
      <c r="D19" t="e">
        <f>Startlijst!#REF!</f>
        <v>#REF!</v>
      </c>
      <c r="E19" s="139"/>
      <c r="F19" s="138"/>
      <c r="G19" s="144">
        <f t="shared" si="0"/>
        <v>0</v>
      </c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4">
        <f t="shared" si="1"/>
        <v>0</v>
      </c>
    </row>
    <row r="20" spans="1:36" x14ac:dyDescent="0.2">
      <c r="A20">
        <f>Startlijst!B11</f>
        <v>7</v>
      </c>
      <c r="B20">
        <f>Startlijst!C11</f>
        <v>0</v>
      </c>
      <c r="C20" t="str">
        <f>Startlijst!D11</f>
        <v>Carlijn Kuenen</v>
      </c>
      <c r="D20">
        <f>Startlijst!E11</f>
        <v>2</v>
      </c>
      <c r="E20" s="139"/>
      <c r="F20" s="138"/>
      <c r="G20" s="144">
        <f t="shared" si="0"/>
        <v>0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4">
        <f t="shared" si="1"/>
        <v>0</v>
      </c>
    </row>
    <row r="21" spans="1:36" x14ac:dyDescent="0.2">
      <c r="A21">
        <f>Startlijst!B15</f>
        <v>10</v>
      </c>
      <c r="B21">
        <f>Startlijst!C15</f>
        <v>0</v>
      </c>
      <c r="C21" t="str">
        <f>Startlijst!D15</f>
        <v>Elin de Korte</v>
      </c>
      <c r="D21">
        <f>Startlijst!E15</f>
        <v>2</v>
      </c>
      <c r="E21" s="140">
        <v>4.035532407407407E-3</v>
      </c>
      <c r="F21" s="138">
        <v>548.66999999999996</v>
      </c>
      <c r="G21" s="144">
        <f t="shared" si="0"/>
        <v>348.66999999999996</v>
      </c>
      <c r="H21" s="82"/>
      <c r="I21" s="82">
        <v>1</v>
      </c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5">
        <f t="shared" si="1"/>
        <v>353.66999999999996</v>
      </c>
    </row>
    <row r="22" spans="1:36" x14ac:dyDescent="0.2">
      <c r="A22">
        <f>Startlijst!B16</f>
        <v>11</v>
      </c>
      <c r="B22">
        <f>Startlijst!C16</f>
        <v>0</v>
      </c>
      <c r="C22" t="str">
        <f>Startlijst!D16</f>
        <v>Melissa Coppens</v>
      </c>
      <c r="D22">
        <f>Startlijst!E16</f>
        <v>3</v>
      </c>
      <c r="E22" s="139">
        <f>E21</f>
        <v>4.035532407407407E-3</v>
      </c>
      <c r="F22" s="138">
        <f>F21</f>
        <v>548.66999999999996</v>
      </c>
      <c r="G22" s="144">
        <f t="shared" si="0"/>
        <v>348.66999999999996</v>
      </c>
      <c r="H22" s="81"/>
      <c r="I22" s="81">
        <f>I21</f>
        <v>1</v>
      </c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4">
        <f t="shared" si="1"/>
        <v>353.66999999999996</v>
      </c>
    </row>
    <row r="23" spans="1:36" x14ac:dyDescent="0.2">
      <c r="A23">
        <f>Startlijst!B17</f>
        <v>12</v>
      </c>
      <c r="B23">
        <f>Startlijst!C17</f>
        <v>0</v>
      </c>
      <c r="C23" t="str">
        <f>Startlijst!D17</f>
        <v>Jan van Riel</v>
      </c>
      <c r="D23">
        <f>Startlijst!E17</f>
        <v>3</v>
      </c>
      <c r="E23" s="140">
        <v>1.6451388888888887E-3</v>
      </c>
      <c r="F23" s="138">
        <v>222.14</v>
      </c>
      <c r="G23" s="144">
        <f t="shared" si="0"/>
        <v>142.13999999999999</v>
      </c>
      <c r="H23" s="82"/>
      <c r="I23" s="82">
        <v>1</v>
      </c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5">
        <f t="shared" si="1"/>
        <v>147.13999999999999</v>
      </c>
    </row>
    <row r="24" spans="1:36" x14ac:dyDescent="0.2">
      <c r="A24">
        <f>Startlijst!B18</f>
        <v>13</v>
      </c>
      <c r="B24">
        <f>Startlijst!C18</f>
        <v>0</v>
      </c>
      <c r="C24" t="str">
        <f>Startlijst!D18</f>
        <v>Nickey Jaspers</v>
      </c>
      <c r="D24">
        <f>Startlijst!E18</f>
        <v>3</v>
      </c>
      <c r="E24" s="139"/>
      <c r="F24" s="138"/>
      <c r="G24" s="144">
        <f t="shared" si="0"/>
        <v>0</v>
      </c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4">
        <f t="shared" si="1"/>
        <v>0</v>
      </c>
    </row>
    <row r="25" spans="1:36" x14ac:dyDescent="0.2">
      <c r="A25">
        <f>Startlijst!H19</f>
        <v>0</v>
      </c>
      <c r="B25">
        <f>Startlijst!I19</f>
        <v>0</v>
      </c>
      <c r="C25">
        <f>Startlijst!J19</f>
        <v>0</v>
      </c>
      <c r="D25">
        <f>Startlijst!K19</f>
        <v>0</v>
      </c>
      <c r="E25" s="140"/>
      <c r="F25" s="138"/>
      <c r="G25" s="144">
        <f t="shared" si="0"/>
        <v>0</v>
      </c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5">
        <f t="shared" si="1"/>
        <v>0</v>
      </c>
    </row>
    <row r="26" spans="1:36" x14ac:dyDescent="0.2">
      <c r="A26" t="e">
        <f>Startlijst!#REF!</f>
        <v>#REF!</v>
      </c>
      <c r="B26" t="e">
        <f>Startlijst!#REF!</f>
        <v>#REF!</v>
      </c>
      <c r="C26" t="e">
        <f>Startlijst!#REF!</f>
        <v>#REF!</v>
      </c>
      <c r="D26" t="e">
        <f>Startlijst!#REF!</f>
        <v>#REF!</v>
      </c>
      <c r="E26" s="139"/>
      <c r="F26" s="138"/>
      <c r="G26" s="144">
        <f t="shared" si="0"/>
        <v>0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4">
        <f t="shared" si="1"/>
        <v>0</v>
      </c>
    </row>
    <row r="27" spans="1:36" x14ac:dyDescent="0.2">
      <c r="A27">
        <f>Startlijst!B23</f>
        <v>0</v>
      </c>
      <c r="B27">
        <f>Startlijst!C22</f>
        <v>0</v>
      </c>
      <c r="C27" t="str">
        <f>Startlijst!D22</f>
        <v>Slepen en verkennen</v>
      </c>
      <c r="D27">
        <f>Startlijst!E22</f>
        <v>0</v>
      </c>
      <c r="E27" s="140"/>
      <c r="F27" s="138"/>
      <c r="G27" s="144">
        <f t="shared" si="0"/>
        <v>0</v>
      </c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5">
        <f t="shared" si="1"/>
        <v>0</v>
      </c>
    </row>
    <row r="28" spans="1:36" x14ac:dyDescent="0.2">
      <c r="A28">
        <f>Startlijst!B24</f>
        <v>17</v>
      </c>
      <c r="B28">
        <f>Startlijst!C23</f>
        <v>0</v>
      </c>
      <c r="C28">
        <f>Startlijst!D23</f>
        <v>0</v>
      </c>
      <c r="D28">
        <f>Startlijst!E23</f>
        <v>0</v>
      </c>
      <c r="E28" s="139"/>
      <c r="F28" s="138"/>
      <c r="G28" s="144">
        <f t="shared" si="0"/>
        <v>0</v>
      </c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4">
        <f t="shared" si="1"/>
        <v>0</v>
      </c>
    </row>
    <row r="29" spans="1:36" x14ac:dyDescent="0.2">
      <c r="A29">
        <f>Startlijst!B26</f>
        <v>19</v>
      </c>
      <c r="B29">
        <f>Startlijst!C25</f>
        <v>0</v>
      </c>
      <c r="C29" t="str">
        <f>Startlijst!D25</f>
        <v>Stacey van Hoenselaar</v>
      </c>
      <c r="D29">
        <f>Startlijst!E25</f>
        <v>2</v>
      </c>
      <c r="E29" s="139">
        <v>1.7656250000000001E-3</v>
      </c>
      <c r="F29" s="138">
        <v>232.55</v>
      </c>
      <c r="G29" s="144">
        <f t="shared" si="0"/>
        <v>152.55000000000001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4">
        <f t="shared" si="1"/>
        <v>152.55000000000001</v>
      </c>
    </row>
    <row r="30" spans="1:36" x14ac:dyDescent="0.2">
      <c r="A30">
        <f>Startlijst!B27</f>
        <v>20</v>
      </c>
      <c r="B30">
        <f>Startlijst!C26</f>
        <v>0</v>
      </c>
      <c r="C30" t="str">
        <f>Startlijst!D26</f>
        <v>Jonna Tegelaar</v>
      </c>
      <c r="D30">
        <f>Startlijst!E26</f>
        <v>2</v>
      </c>
      <c r="E30" s="140">
        <v>1.817361111111111E-3</v>
      </c>
      <c r="F30" s="138">
        <v>237.02</v>
      </c>
      <c r="G30" s="144">
        <f t="shared" ref="G30:G59" si="2">E30*86400</f>
        <v>157.01999999999998</v>
      </c>
      <c r="H30" s="82"/>
      <c r="I30" s="82">
        <v>1</v>
      </c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5">
        <f t="shared" si="1"/>
        <v>162.01999999999998</v>
      </c>
    </row>
    <row r="31" spans="1:36" x14ac:dyDescent="0.2">
      <c r="A31">
        <f>Startlijst!B28</f>
        <v>21</v>
      </c>
      <c r="B31">
        <f>Startlijst!C27</f>
        <v>0</v>
      </c>
      <c r="C31" t="str">
        <f>Startlijst!D27</f>
        <v>Chrissy van Hoenselaar</v>
      </c>
      <c r="D31">
        <f>Startlijst!E27</f>
        <v>1</v>
      </c>
      <c r="E31" s="139">
        <v>1.9487268518518517E-3</v>
      </c>
      <c r="F31" s="138">
        <v>248.37</v>
      </c>
      <c r="G31" s="144">
        <f t="shared" si="2"/>
        <v>168.36999999999998</v>
      </c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4">
        <f t="shared" si="1"/>
        <v>168.36999999999998</v>
      </c>
    </row>
    <row r="32" spans="1:36" x14ac:dyDescent="0.2">
      <c r="A32">
        <f>Startlijst!B29</f>
        <v>22</v>
      </c>
      <c r="B32">
        <f>Startlijst!C28</f>
        <v>0</v>
      </c>
      <c r="C32" t="str">
        <f>Startlijst!D28</f>
        <v>Suus Bergacker</v>
      </c>
      <c r="D32">
        <f>Startlijst!E28</f>
        <v>2</v>
      </c>
      <c r="E32" s="140">
        <v>3.4842592592592594E-3</v>
      </c>
      <c r="F32" s="138">
        <v>501.04</v>
      </c>
      <c r="G32" s="144">
        <f t="shared" si="2"/>
        <v>301.04000000000002</v>
      </c>
      <c r="H32" s="82"/>
      <c r="I32" s="82">
        <v>3</v>
      </c>
      <c r="J32" s="82"/>
      <c r="K32" s="82"/>
      <c r="L32" s="82"/>
      <c r="M32" s="82">
        <v>1</v>
      </c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5">
        <f t="shared" si="1"/>
        <v>336.04</v>
      </c>
    </row>
    <row r="33" spans="1:36" x14ac:dyDescent="0.2">
      <c r="A33">
        <f>Startlijst!B30</f>
        <v>23</v>
      </c>
      <c r="B33">
        <f>Startlijst!C29</f>
        <v>0</v>
      </c>
      <c r="C33" t="str">
        <f>Startlijst!D29</f>
        <v>Florence Boschman</v>
      </c>
      <c r="D33">
        <f>Startlijst!E29</f>
        <v>2</v>
      </c>
      <c r="E33" s="139">
        <v>1.7100694444444444E-3</v>
      </c>
      <c r="F33" s="138">
        <v>227.75</v>
      </c>
      <c r="G33" s="144">
        <f t="shared" si="2"/>
        <v>147.75</v>
      </c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4">
        <f t="shared" si="1"/>
        <v>147.75</v>
      </c>
    </row>
    <row r="34" spans="1:36" x14ac:dyDescent="0.2">
      <c r="A34">
        <f>Startlijst!B31</f>
        <v>24</v>
      </c>
      <c r="B34">
        <f>Startlijst!C30</f>
        <v>0</v>
      </c>
      <c r="C34" t="str">
        <f>Startlijst!D30</f>
        <v>Wouter Kuenen</v>
      </c>
      <c r="D34">
        <f>Startlijst!E30</f>
        <v>3</v>
      </c>
      <c r="E34" s="139">
        <v>2.5269675925925924E-3</v>
      </c>
      <c r="F34" s="138">
        <v>338.33</v>
      </c>
      <c r="G34" s="144">
        <f t="shared" si="2"/>
        <v>218.32999999999998</v>
      </c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5">
        <f t="shared" si="1"/>
        <v>218.32999999999998</v>
      </c>
    </row>
    <row r="35" spans="1:36" x14ac:dyDescent="0.2">
      <c r="A35">
        <f>Startlijst!B32</f>
        <v>0</v>
      </c>
      <c r="B35">
        <f>Startlijst!C31</f>
        <v>0</v>
      </c>
      <c r="C35" t="str">
        <f>Startlijst!D31</f>
        <v>Randy van Hoenselaar</v>
      </c>
      <c r="D35">
        <f>Startlijst!E31</f>
        <v>1</v>
      </c>
      <c r="E35" s="139"/>
      <c r="F35" s="138"/>
      <c r="G35" s="144">
        <f t="shared" si="2"/>
        <v>0</v>
      </c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4">
        <f t="shared" si="1"/>
        <v>0</v>
      </c>
    </row>
    <row r="36" spans="1:36" x14ac:dyDescent="0.2">
      <c r="A36">
        <f>Startlijst!B33</f>
        <v>25</v>
      </c>
      <c r="B36">
        <f>Startlijst!C32</f>
        <v>0</v>
      </c>
      <c r="C36">
        <f>Startlijst!D32</f>
        <v>0</v>
      </c>
      <c r="D36">
        <f>Startlijst!E32</f>
        <v>0</v>
      </c>
      <c r="E36" s="140"/>
      <c r="F36" s="138"/>
      <c r="G36" s="144">
        <f t="shared" si="2"/>
        <v>0</v>
      </c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5">
        <f t="shared" si="1"/>
        <v>0</v>
      </c>
    </row>
    <row r="37" spans="1:36" x14ac:dyDescent="0.2">
      <c r="A37">
        <f>Startlijst!B34</f>
        <v>26</v>
      </c>
      <c r="B37">
        <f>Startlijst!C33</f>
        <v>0</v>
      </c>
      <c r="C37" t="str">
        <f>Startlijst!D33</f>
        <v>Yenthe van Dartel</v>
      </c>
      <c r="D37">
        <f>Startlijst!E33</f>
        <v>2</v>
      </c>
      <c r="E37" s="139"/>
      <c r="F37" s="138"/>
      <c r="G37" s="144">
        <f t="shared" si="2"/>
        <v>0</v>
      </c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4">
        <f t="shared" si="1"/>
        <v>0</v>
      </c>
    </row>
    <row r="38" spans="1:36" x14ac:dyDescent="0.2">
      <c r="A38">
        <f>Startlijst!B35</f>
        <v>27</v>
      </c>
      <c r="B38">
        <f>Startlijst!C34</f>
        <v>0</v>
      </c>
      <c r="C38" t="str">
        <f>Startlijst!D34</f>
        <v>Karlin Jansen</v>
      </c>
      <c r="D38">
        <f>Startlijst!E34</f>
        <v>3</v>
      </c>
      <c r="E38" s="140"/>
      <c r="F38" s="138"/>
      <c r="G38" s="144">
        <f t="shared" si="2"/>
        <v>0</v>
      </c>
      <c r="H38" s="82"/>
      <c r="I38" s="82"/>
      <c r="J38" s="82"/>
      <c r="K38" s="82"/>
      <c r="L38" s="82"/>
      <c r="M38" s="82"/>
      <c r="N38" s="82">
        <v>1</v>
      </c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5">
        <f t="shared" si="1"/>
        <v>10000</v>
      </c>
    </row>
    <row r="39" spans="1:36" x14ac:dyDescent="0.2">
      <c r="A39">
        <f>Startlijst!B36</f>
        <v>28</v>
      </c>
      <c r="B39">
        <f>Startlijst!C35</f>
        <v>0</v>
      </c>
      <c r="C39" t="str">
        <f>Startlijst!D35</f>
        <v>Ilse Kuenen Rianne</v>
      </c>
      <c r="D39">
        <f>Startlijst!E35</f>
        <v>2</v>
      </c>
      <c r="E39" s="139"/>
      <c r="F39" s="138"/>
      <c r="G39" s="144">
        <f t="shared" si="2"/>
        <v>0</v>
      </c>
      <c r="H39" s="81"/>
      <c r="I39" s="81"/>
      <c r="J39" s="81"/>
      <c r="K39" s="81"/>
      <c r="L39" s="81"/>
      <c r="M39" s="81"/>
      <c r="N39" s="81">
        <v>1</v>
      </c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4">
        <f t="shared" si="1"/>
        <v>10000</v>
      </c>
    </row>
    <row r="40" spans="1:36" x14ac:dyDescent="0.2">
      <c r="A40">
        <f>Startlijst!B37</f>
        <v>29</v>
      </c>
      <c r="B40">
        <f>Startlijst!C36</f>
        <v>0</v>
      </c>
      <c r="C40" t="e">
        <f>Startlijst!#REF!</f>
        <v>#REF!</v>
      </c>
      <c r="D40" t="e">
        <f>Startlijst!#REF!</f>
        <v>#REF!</v>
      </c>
      <c r="E40" s="140">
        <v>2.3569444444444445E-3</v>
      </c>
      <c r="F40" s="138">
        <v>323.64</v>
      </c>
      <c r="G40" s="144">
        <f t="shared" si="2"/>
        <v>203.64000000000001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5">
        <f t="shared" si="1"/>
        <v>203.64000000000001</v>
      </c>
    </row>
    <row r="41" spans="1:36" x14ac:dyDescent="0.2">
      <c r="A41">
        <f>Startlijst!B38</f>
        <v>30</v>
      </c>
      <c r="B41">
        <f>Startlijst!C37</f>
        <v>0</v>
      </c>
      <c r="C41" t="str">
        <f>Startlijst!D37</f>
        <v>Fien Hensen</v>
      </c>
      <c r="D41">
        <f>Startlijst!E37</f>
        <v>2</v>
      </c>
      <c r="E41" s="139">
        <v>2.417939814814815E-3</v>
      </c>
      <c r="F41" s="138">
        <v>328.91</v>
      </c>
      <c r="G41" s="144">
        <f t="shared" si="2"/>
        <v>208.91000000000003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4">
        <f t="shared" si="1"/>
        <v>208.91000000000003</v>
      </c>
    </row>
    <row r="42" spans="1:36" x14ac:dyDescent="0.2">
      <c r="A42">
        <f>Startlijst!B39</f>
        <v>31</v>
      </c>
      <c r="B42">
        <f>Startlijst!C38</f>
        <v>0</v>
      </c>
      <c r="C42" t="str">
        <f>Startlijst!D36</f>
        <v xml:space="preserve">Lashenda Loos </v>
      </c>
      <c r="D42">
        <f>Startlijst!E36</f>
        <v>2</v>
      </c>
      <c r="E42" s="139"/>
      <c r="G42" s="144">
        <f t="shared" si="2"/>
        <v>0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5">
        <f t="shared" si="1"/>
        <v>0</v>
      </c>
    </row>
    <row r="43" spans="1:36" x14ac:dyDescent="0.2">
      <c r="A43">
        <f>Startlijst!B40</f>
        <v>32</v>
      </c>
      <c r="B43">
        <f>Startlijst!C39</f>
        <v>0</v>
      </c>
      <c r="C43" t="str">
        <f>Startlijst!D39</f>
        <v>Lunna Knook</v>
      </c>
      <c r="D43">
        <f>Startlijst!E39</f>
        <v>3</v>
      </c>
      <c r="E43" s="139"/>
      <c r="G43" s="144">
        <f t="shared" si="2"/>
        <v>0</v>
      </c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4">
        <f t="shared" si="1"/>
        <v>0</v>
      </c>
    </row>
    <row r="44" spans="1:36" x14ac:dyDescent="0.2">
      <c r="A44">
        <f>Startlijst!B43</f>
        <v>0</v>
      </c>
      <c r="B44">
        <f>Startlijst!C42</f>
        <v>0</v>
      </c>
      <c r="C44">
        <f>Startlijst!D42</f>
        <v>0</v>
      </c>
      <c r="D44">
        <f>Startlijst!E42</f>
        <v>0</v>
      </c>
      <c r="E44" s="139"/>
      <c r="G44" s="144">
        <f t="shared" si="2"/>
        <v>0</v>
      </c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5">
        <f t="shared" si="1"/>
        <v>0</v>
      </c>
    </row>
    <row r="45" spans="1:36" x14ac:dyDescent="0.2">
      <c r="A45">
        <f>Startlijst!B44</f>
        <v>0</v>
      </c>
      <c r="B45">
        <f>Startlijst!C43</f>
        <v>0</v>
      </c>
      <c r="C45">
        <f>Startlijst!D43</f>
        <v>0</v>
      </c>
      <c r="D45">
        <f>Startlijst!E43</f>
        <v>0</v>
      </c>
      <c r="E45" s="139"/>
      <c r="G45" s="144">
        <f t="shared" si="2"/>
        <v>0</v>
      </c>
    </row>
    <row r="46" spans="1:36" x14ac:dyDescent="0.2">
      <c r="A46">
        <f>Startlijst!B45</f>
        <v>0</v>
      </c>
      <c r="B46">
        <f>Startlijst!C44</f>
        <v>0</v>
      </c>
      <c r="C46">
        <f>Startlijst!D44</f>
        <v>0</v>
      </c>
      <c r="D46">
        <f>Startlijst!E44</f>
        <v>0</v>
      </c>
      <c r="E46" s="139"/>
      <c r="G46" s="144">
        <f t="shared" si="2"/>
        <v>0</v>
      </c>
    </row>
    <row r="47" spans="1:36" x14ac:dyDescent="0.2">
      <c r="A47">
        <f>Startlijst!B46</f>
        <v>0</v>
      </c>
      <c r="B47">
        <f>Startlijst!C45</f>
        <v>0</v>
      </c>
      <c r="C47">
        <f>Startlijst!D45</f>
        <v>0</v>
      </c>
      <c r="D47">
        <f>Startlijst!E45</f>
        <v>0</v>
      </c>
      <c r="E47" s="139"/>
      <c r="G47" s="144">
        <f t="shared" si="2"/>
        <v>0</v>
      </c>
    </row>
    <row r="48" spans="1:36" x14ac:dyDescent="0.2">
      <c r="E48" s="139"/>
      <c r="G48" s="144">
        <f t="shared" si="2"/>
        <v>0</v>
      </c>
    </row>
    <row r="49" spans="5:7" x14ac:dyDescent="0.2">
      <c r="E49" s="139"/>
      <c r="G49" s="144">
        <f t="shared" si="2"/>
        <v>0</v>
      </c>
    </row>
    <row r="50" spans="5:7" x14ac:dyDescent="0.2">
      <c r="E50" s="139"/>
      <c r="G50" s="144">
        <f t="shared" si="2"/>
        <v>0</v>
      </c>
    </row>
    <row r="51" spans="5:7" x14ac:dyDescent="0.2">
      <c r="E51" s="139"/>
      <c r="G51" s="144">
        <f t="shared" si="2"/>
        <v>0</v>
      </c>
    </row>
    <row r="52" spans="5:7" x14ac:dyDescent="0.2">
      <c r="G52" s="144">
        <f t="shared" si="2"/>
        <v>0</v>
      </c>
    </row>
    <row r="53" spans="5:7" x14ac:dyDescent="0.2">
      <c r="G53" s="144">
        <f t="shared" si="2"/>
        <v>0</v>
      </c>
    </row>
    <row r="54" spans="5:7" x14ac:dyDescent="0.2">
      <c r="G54" s="144">
        <f t="shared" si="2"/>
        <v>0</v>
      </c>
    </row>
    <row r="55" spans="5:7" x14ac:dyDescent="0.2">
      <c r="G55" s="144">
        <f t="shared" si="2"/>
        <v>0</v>
      </c>
    </row>
    <row r="56" spans="5:7" x14ac:dyDescent="0.2">
      <c r="G56" s="144">
        <f t="shared" si="2"/>
        <v>0</v>
      </c>
    </row>
    <row r="57" spans="5:7" x14ac:dyDescent="0.2">
      <c r="G57" s="144">
        <f t="shared" si="2"/>
        <v>0</v>
      </c>
    </row>
    <row r="58" spans="5:7" x14ac:dyDescent="0.2">
      <c r="G58" s="144">
        <f t="shared" si="2"/>
        <v>0</v>
      </c>
    </row>
    <row r="59" spans="5:7" x14ac:dyDescent="0.2">
      <c r="G59" s="144">
        <f t="shared" si="2"/>
        <v>0</v>
      </c>
    </row>
    <row r="163" spans="8:36" x14ac:dyDescent="0.2">
      <c r="H163" s="81"/>
      <c r="I163" s="81"/>
      <c r="J163" s="81"/>
      <c r="K163" s="81"/>
      <c r="L163" s="81"/>
      <c r="M163" s="81"/>
      <c r="N163" s="81"/>
      <c r="O163" s="81"/>
      <c r="P163" s="81"/>
      <c r="Q163" s="81"/>
      <c r="R163" s="81"/>
      <c r="S163" s="81"/>
      <c r="T163" s="81"/>
      <c r="U163" s="81"/>
      <c r="V163" s="81"/>
      <c r="W163" s="81"/>
      <c r="X163" s="81"/>
      <c r="Y163" s="81"/>
      <c r="Z163" s="81"/>
      <c r="AA163" s="81"/>
      <c r="AB163" s="81"/>
      <c r="AC163" s="81"/>
      <c r="AD163" s="81"/>
      <c r="AE163" s="81"/>
      <c r="AF163" s="81"/>
      <c r="AG163" s="81"/>
      <c r="AH163" s="81"/>
      <c r="AI163" s="81"/>
      <c r="AJ163" s="84"/>
    </row>
    <row r="164" spans="8:36" x14ac:dyDescent="0.2">
      <c r="H164" s="81"/>
      <c r="I164" s="81"/>
      <c r="J164" s="81"/>
      <c r="K164" s="81"/>
      <c r="L164" s="81"/>
      <c r="M164" s="81"/>
      <c r="N164" s="81"/>
      <c r="O164" s="81"/>
      <c r="P164" s="81"/>
      <c r="Q164" s="81"/>
      <c r="R164" s="81"/>
      <c r="S164" s="81"/>
      <c r="T164" s="81"/>
      <c r="U164" s="81"/>
      <c r="V164" s="81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4"/>
    </row>
    <row r="165" spans="8:36" x14ac:dyDescent="0.2">
      <c r="AJ165" s="84"/>
    </row>
    <row r="166" spans="8:36" x14ac:dyDescent="0.2">
      <c r="AJ166" s="84"/>
    </row>
    <row r="167" spans="8:36" x14ac:dyDescent="0.2">
      <c r="AJ167" s="84"/>
    </row>
    <row r="168" spans="8:36" x14ac:dyDescent="0.2">
      <c r="AJ168" s="84"/>
    </row>
    <row r="169" spans="8:36" x14ac:dyDescent="0.2">
      <c r="AJ169" s="84"/>
    </row>
    <row r="170" spans="8:36" x14ac:dyDescent="0.2">
      <c r="AJ170" s="84"/>
    </row>
    <row r="171" spans="8:36" x14ac:dyDescent="0.2">
      <c r="AJ171" s="84"/>
    </row>
    <row r="172" spans="8:36" x14ac:dyDescent="0.2">
      <c r="AJ172" s="84"/>
    </row>
    <row r="173" spans="8:36" x14ac:dyDescent="0.2">
      <c r="AJ173" s="84"/>
    </row>
    <row r="174" spans="8:36" x14ac:dyDescent="0.2">
      <c r="AJ174" s="84"/>
    </row>
    <row r="175" spans="8:36" x14ac:dyDescent="0.2">
      <c r="AJ175" s="84"/>
    </row>
    <row r="176" spans="8:36" x14ac:dyDescent="0.2">
      <c r="AJ176" s="84"/>
    </row>
    <row r="177" spans="36:36" x14ac:dyDescent="0.2">
      <c r="AJ177" s="84"/>
    </row>
    <row r="178" spans="36:36" x14ac:dyDescent="0.2">
      <c r="AJ178" s="84"/>
    </row>
    <row r="179" spans="36:36" x14ac:dyDescent="0.2">
      <c r="AJ179" s="84"/>
    </row>
    <row r="180" spans="36:36" x14ac:dyDescent="0.2">
      <c r="AJ180" s="84"/>
    </row>
    <row r="181" spans="36:36" x14ac:dyDescent="0.2">
      <c r="AJ181" s="84"/>
    </row>
    <row r="182" spans="36:36" x14ac:dyDescent="0.2">
      <c r="AJ182" s="84"/>
    </row>
    <row r="183" spans="36:36" x14ac:dyDescent="0.2">
      <c r="AJ183" s="84"/>
    </row>
    <row r="184" spans="36:36" x14ac:dyDescent="0.2">
      <c r="AJ184" s="84"/>
    </row>
    <row r="185" spans="36:36" x14ac:dyDescent="0.2">
      <c r="AJ185" s="84"/>
    </row>
    <row r="186" spans="36:36" x14ac:dyDescent="0.2">
      <c r="AJ186" s="84"/>
    </row>
    <row r="187" spans="36:36" x14ac:dyDescent="0.2">
      <c r="AJ187" s="84"/>
    </row>
    <row r="188" spans="36:36" x14ac:dyDescent="0.2">
      <c r="AJ188" s="84"/>
    </row>
    <row r="189" spans="36:36" x14ac:dyDescent="0.2">
      <c r="AJ189" s="84"/>
    </row>
    <row r="190" spans="36:36" x14ac:dyDescent="0.2">
      <c r="AJ190" s="84"/>
    </row>
    <row r="191" spans="36:36" x14ac:dyDescent="0.2">
      <c r="AJ191" s="84"/>
    </row>
    <row r="192" spans="36:36" x14ac:dyDescent="0.2">
      <c r="AJ192" s="84"/>
    </row>
    <row r="193" spans="36:36" x14ac:dyDescent="0.2">
      <c r="AJ193" s="84"/>
    </row>
    <row r="194" spans="36:36" x14ac:dyDescent="0.2">
      <c r="AJ194" s="84"/>
    </row>
    <row r="195" spans="36:36" x14ac:dyDescent="0.2">
      <c r="AJ195" s="84"/>
    </row>
    <row r="196" spans="36:36" x14ac:dyDescent="0.2">
      <c r="AJ196" s="84"/>
    </row>
    <row r="197" spans="36:36" x14ac:dyDescent="0.2">
      <c r="AJ197" s="84"/>
    </row>
    <row r="198" spans="36:36" x14ac:dyDescent="0.2">
      <c r="AJ198" s="84"/>
    </row>
    <row r="199" spans="36:36" x14ac:dyDescent="0.2">
      <c r="AJ199" s="84"/>
    </row>
    <row r="200" spans="36:36" x14ac:dyDescent="0.2">
      <c r="AJ200" s="84"/>
    </row>
    <row r="201" spans="36:36" x14ac:dyDescent="0.2">
      <c r="AJ201" s="84"/>
    </row>
    <row r="202" spans="36:36" x14ac:dyDescent="0.2">
      <c r="AJ202" s="84"/>
    </row>
    <row r="203" spans="36:36" x14ac:dyDescent="0.2">
      <c r="AJ203" s="84"/>
    </row>
    <row r="204" spans="36:36" x14ac:dyDescent="0.2">
      <c r="AJ204" s="84"/>
    </row>
    <row r="205" spans="36:36" x14ac:dyDescent="0.2">
      <c r="AJ205" s="84"/>
    </row>
    <row r="206" spans="36:36" x14ac:dyDescent="0.2">
      <c r="AJ206" s="84"/>
    </row>
    <row r="207" spans="36:36" x14ac:dyDescent="0.2">
      <c r="AJ207" s="84"/>
    </row>
    <row r="208" spans="36:36" x14ac:dyDescent="0.2">
      <c r="AJ208" s="84"/>
    </row>
    <row r="209" spans="36:36" x14ac:dyDescent="0.2">
      <c r="AJ209" s="84"/>
    </row>
    <row r="210" spans="36:36" x14ac:dyDescent="0.2">
      <c r="AJ210" s="84"/>
    </row>
    <row r="211" spans="36:36" x14ac:dyDescent="0.2">
      <c r="AJ211" s="84"/>
    </row>
    <row r="212" spans="36:36" x14ac:dyDescent="0.2">
      <c r="AJ212" s="84"/>
    </row>
    <row r="213" spans="36:36" x14ac:dyDescent="0.2">
      <c r="AJ213" s="84"/>
    </row>
    <row r="214" spans="36:36" x14ac:dyDescent="0.2">
      <c r="AJ214" s="84"/>
    </row>
    <row r="215" spans="36:36" x14ac:dyDescent="0.2">
      <c r="AJ215" s="84"/>
    </row>
    <row r="216" spans="36:36" x14ac:dyDescent="0.2">
      <c r="AJ216" s="84"/>
    </row>
    <row r="217" spans="36:36" x14ac:dyDescent="0.2">
      <c r="AJ217" s="84"/>
    </row>
    <row r="218" spans="36:36" x14ac:dyDescent="0.2">
      <c r="AJ218" s="84"/>
    </row>
    <row r="219" spans="36:36" x14ac:dyDescent="0.2">
      <c r="AJ219" s="84"/>
    </row>
    <row r="220" spans="36:36" x14ac:dyDescent="0.2">
      <c r="AJ220" s="84"/>
    </row>
    <row r="221" spans="36:36" x14ac:dyDescent="0.2">
      <c r="AJ221" s="84"/>
    </row>
    <row r="222" spans="36:36" x14ac:dyDescent="0.2">
      <c r="AJ222" s="84"/>
    </row>
    <row r="223" spans="36:36" x14ac:dyDescent="0.2">
      <c r="AJ223" s="84"/>
    </row>
    <row r="224" spans="36:36" x14ac:dyDescent="0.2">
      <c r="AJ224" s="84"/>
    </row>
    <row r="225" spans="36:36" x14ac:dyDescent="0.2">
      <c r="AJ225" s="84"/>
    </row>
    <row r="226" spans="36:36" x14ac:dyDescent="0.2">
      <c r="AJ226" s="84"/>
    </row>
    <row r="227" spans="36:36" x14ac:dyDescent="0.2">
      <c r="AJ227" s="84"/>
    </row>
    <row r="228" spans="36:36" x14ac:dyDescent="0.2">
      <c r="AJ228" s="84"/>
    </row>
    <row r="229" spans="36:36" x14ac:dyDescent="0.2">
      <c r="AJ229" s="84"/>
    </row>
    <row r="230" spans="36:36" x14ac:dyDescent="0.2">
      <c r="AJ230" s="84"/>
    </row>
    <row r="231" spans="36:36" x14ac:dyDescent="0.2">
      <c r="AJ231" s="84"/>
    </row>
    <row r="232" spans="36:36" x14ac:dyDescent="0.2">
      <c r="AJ232" s="84"/>
    </row>
    <row r="233" spans="36:36" x14ac:dyDescent="0.2">
      <c r="AJ233" s="84"/>
    </row>
    <row r="234" spans="36:36" x14ac:dyDescent="0.2">
      <c r="AJ234" s="84"/>
    </row>
    <row r="235" spans="36:36" x14ac:dyDescent="0.2">
      <c r="AJ235" s="84"/>
    </row>
    <row r="236" spans="36:36" x14ac:dyDescent="0.2">
      <c r="AJ236" s="84"/>
    </row>
    <row r="237" spans="36:36" x14ac:dyDescent="0.2">
      <c r="AJ237" s="84"/>
    </row>
    <row r="238" spans="36:36" x14ac:dyDescent="0.2">
      <c r="AJ238" s="84"/>
    </row>
    <row r="239" spans="36:36" x14ac:dyDescent="0.2">
      <c r="AJ239" s="84"/>
    </row>
    <row r="240" spans="36:36" x14ac:dyDescent="0.2">
      <c r="AJ240" s="84"/>
    </row>
    <row r="241" spans="36:36" x14ac:dyDescent="0.2">
      <c r="AJ241" s="84"/>
    </row>
    <row r="242" spans="36:36" x14ac:dyDescent="0.2">
      <c r="AJ242" s="84"/>
    </row>
    <row r="243" spans="36:36" x14ac:dyDescent="0.2">
      <c r="AJ243" s="84"/>
    </row>
    <row r="244" spans="36:36" x14ac:dyDescent="0.2">
      <c r="AJ244" s="84"/>
    </row>
    <row r="245" spans="36:36" x14ac:dyDescent="0.2">
      <c r="AJ245" s="84"/>
    </row>
    <row r="246" spans="36:36" x14ac:dyDescent="0.2">
      <c r="AJ246" s="84"/>
    </row>
    <row r="247" spans="36:36" x14ac:dyDescent="0.2">
      <c r="AJ247" s="84"/>
    </row>
    <row r="248" spans="36:36" x14ac:dyDescent="0.2">
      <c r="AJ248" s="84"/>
    </row>
    <row r="249" spans="36:36" x14ac:dyDescent="0.2">
      <c r="AJ249" s="84"/>
    </row>
    <row r="250" spans="36:36" x14ac:dyDescent="0.2">
      <c r="AJ250" s="84"/>
    </row>
    <row r="251" spans="36:36" x14ac:dyDescent="0.2">
      <c r="AJ251" s="84"/>
    </row>
    <row r="252" spans="36:36" x14ac:dyDescent="0.2">
      <c r="AJ252" s="84"/>
    </row>
    <row r="253" spans="36:36" x14ac:dyDescent="0.2">
      <c r="AJ253" s="84"/>
    </row>
    <row r="254" spans="36:36" x14ac:dyDescent="0.2">
      <c r="AJ254" s="84"/>
    </row>
    <row r="255" spans="36:36" x14ac:dyDescent="0.2">
      <c r="AJ255" s="84"/>
    </row>
    <row r="256" spans="36:36" x14ac:dyDescent="0.2">
      <c r="AJ256" s="84"/>
    </row>
    <row r="257" spans="36:36" x14ac:dyDescent="0.2">
      <c r="AJ257" s="84"/>
    </row>
    <row r="258" spans="36:36" x14ac:dyDescent="0.2">
      <c r="AJ258" s="84"/>
    </row>
    <row r="259" spans="36:36" x14ac:dyDescent="0.2">
      <c r="AJ259" s="84"/>
    </row>
    <row r="260" spans="36:36" x14ac:dyDescent="0.2">
      <c r="AJ260" s="84"/>
    </row>
    <row r="261" spans="36:36" x14ac:dyDescent="0.2">
      <c r="AJ261" s="84"/>
    </row>
    <row r="262" spans="36:36" x14ac:dyDescent="0.2">
      <c r="AJ262" s="84"/>
    </row>
    <row r="263" spans="36:36" x14ac:dyDescent="0.2">
      <c r="AJ263" s="84"/>
    </row>
    <row r="264" spans="36:36" x14ac:dyDescent="0.2">
      <c r="AJ264" s="84"/>
    </row>
    <row r="265" spans="36:36" x14ac:dyDescent="0.2">
      <c r="AJ265" s="84"/>
    </row>
    <row r="266" spans="36:36" x14ac:dyDescent="0.2">
      <c r="AJ266" s="84"/>
    </row>
    <row r="267" spans="36:36" x14ac:dyDescent="0.2">
      <c r="AJ267" s="84"/>
    </row>
    <row r="268" spans="36:36" x14ac:dyDescent="0.2">
      <c r="AJ268" s="84"/>
    </row>
    <row r="269" spans="36:36" x14ac:dyDescent="0.2">
      <c r="AJ269" s="84"/>
    </row>
    <row r="270" spans="36:36" x14ac:dyDescent="0.2">
      <c r="AJ270" s="84"/>
    </row>
    <row r="271" spans="36:36" x14ac:dyDescent="0.2">
      <c r="AJ271" s="84"/>
    </row>
    <row r="272" spans="36:36" x14ac:dyDescent="0.2">
      <c r="AJ272" s="84"/>
    </row>
    <row r="273" spans="36:36" x14ac:dyDescent="0.2">
      <c r="AJ273" s="84"/>
    </row>
    <row r="274" spans="36:36" x14ac:dyDescent="0.2">
      <c r="AJ274" s="84"/>
    </row>
    <row r="275" spans="36:36" x14ac:dyDescent="0.2">
      <c r="AJ275" s="84"/>
    </row>
    <row r="276" spans="36:36" x14ac:dyDescent="0.2">
      <c r="AJ276" s="84"/>
    </row>
    <row r="277" spans="36:36" x14ac:dyDescent="0.2">
      <c r="AJ277" s="84"/>
    </row>
    <row r="278" spans="36:36" x14ac:dyDescent="0.2">
      <c r="AJ278" s="84"/>
    </row>
    <row r="279" spans="36:36" x14ac:dyDescent="0.2">
      <c r="AJ279" s="84"/>
    </row>
    <row r="280" spans="36:36" x14ac:dyDescent="0.2">
      <c r="AJ280" s="84"/>
    </row>
    <row r="281" spans="36:36" x14ac:dyDescent="0.2">
      <c r="AJ281" s="84"/>
    </row>
    <row r="282" spans="36:36" x14ac:dyDescent="0.2">
      <c r="AJ282" s="84"/>
    </row>
    <row r="283" spans="36:36" x14ac:dyDescent="0.2">
      <c r="AJ283" s="84"/>
    </row>
    <row r="284" spans="36:36" x14ac:dyDescent="0.2">
      <c r="AJ284" s="84"/>
    </row>
    <row r="285" spans="36:36" x14ac:dyDescent="0.2">
      <c r="AJ285" s="84"/>
    </row>
    <row r="286" spans="36:36" x14ac:dyDescent="0.2">
      <c r="AJ286" s="84"/>
    </row>
    <row r="287" spans="36:36" x14ac:dyDescent="0.2">
      <c r="AJ287" s="84"/>
    </row>
    <row r="288" spans="36:36" x14ac:dyDescent="0.2">
      <c r="AJ288" s="84"/>
    </row>
    <row r="289" spans="36:36" x14ac:dyDescent="0.2">
      <c r="AJ289" s="84"/>
    </row>
    <row r="290" spans="36:36" x14ac:dyDescent="0.2">
      <c r="AJ290" s="84"/>
    </row>
    <row r="291" spans="36:36" x14ac:dyDescent="0.2">
      <c r="AJ291" s="84"/>
    </row>
    <row r="292" spans="36:36" x14ac:dyDescent="0.2">
      <c r="AJ292" s="84"/>
    </row>
    <row r="293" spans="36:36" x14ac:dyDescent="0.2">
      <c r="AJ293" s="84"/>
    </row>
    <row r="294" spans="36:36" x14ac:dyDescent="0.2">
      <c r="AJ294" s="84"/>
    </row>
    <row r="295" spans="36:36" x14ac:dyDescent="0.2">
      <c r="AJ295" s="84"/>
    </row>
    <row r="296" spans="36:36" x14ac:dyDescent="0.2">
      <c r="AJ296" s="84"/>
    </row>
    <row r="297" spans="36:36" x14ac:dyDescent="0.2">
      <c r="AJ297" s="84"/>
    </row>
    <row r="298" spans="36:36" x14ac:dyDescent="0.2">
      <c r="AJ298" s="84"/>
    </row>
    <row r="299" spans="36:36" x14ac:dyDescent="0.2">
      <c r="AJ299" s="84"/>
    </row>
    <row r="300" spans="36:36" x14ac:dyDescent="0.2">
      <c r="AJ300" s="84"/>
    </row>
    <row r="301" spans="36:36" x14ac:dyDescent="0.2">
      <c r="AJ301" s="84"/>
    </row>
    <row r="302" spans="36:36" x14ac:dyDescent="0.2">
      <c r="AJ302" s="84"/>
    </row>
    <row r="303" spans="36:36" x14ac:dyDescent="0.2">
      <c r="AJ303" s="84"/>
    </row>
    <row r="304" spans="36:36" x14ac:dyDescent="0.2">
      <c r="AJ304" s="84"/>
    </row>
    <row r="305" spans="36:36" x14ac:dyDescent="0.2">
      <c r="AJ305" s="84"/>
    </row>
    <row r="306" spans="36:36" x14ac:dyDescent="0.2">
      <c r="AJ306" s="84"/>
    </row>
    <row r="307" spans="36:36" x14ac:dyDescent="0.2">
      <c r="AJ307" s="84"/>
    </row>
    <row r="308" spans="36:36" x14ac:dyDescent="0.2">
      <c r="AJ308" s="84"/>
    </row>
    <row r="309" spans="36:36" x14ac:dyDescent="0.2">
      <c r="AJ309" s="84"/>
    </row>
    <row r="310" spans="36:36" x14ac:dyDescent="0.2">
      <c r="AJ310" s="84"/>
    </row>
    <row r="311" spans="36:36" x14ac:dyDescent="0.2">
      <c r="AJ311" s="84"/>
    </row>
    <row r="312" spans="36:36" x14ac:dyDescent="0.2">
      <c r="AJ312" s="84"/>
    </row>
    <row r="313" spans="36:36" x14ac:dyDescent="0.2">
      <c r="AJ313" s="84"/>
    </row>
    <row r="314" spans="36:36" x14ac:dyDescent="0.2">
      <c r="AJ314" s="84"/>
    </row>
    <row r="315" spans="36:36" x14ac:dyDescent="0.2">
      <c r="AJ315" s="84"/>
    </row>
    <row r="316" spans="36:36" x14ac:dyDescent="0.2">
      <c r="AJ316" s="84"/>
    </row>
    <row r="317" spans="36:36" x14ac:dyDescent="0.2">
      <c r="AJ317" s="84"/>
    </row>
    <row r="318" spans="36:36" x14ac:dyDescent="0.2">
      <c r="AJ318" s="84"/>
    </row>
    <row r="319" spans="36:36" x14ac:dyDescent="0.2">
      <c r="AJ319" s="84"/>
    </row>
    <row r="320" spans="36:36" x14ac:dyDescent="0.2">
      <c r="AJ320" s="84"/>
    </row>
    <row r="321" spans="36:36" x14ac:dyDescent="0.2">
      <c r="AJ321" s="84"/>
    </row>
    <row r="322" spans="36:36" x14ac:dyDescent="0.2">
      <c r="AJ322" s="84"/>
    </row>
    <row r="323" spans="36:36" x14ac:dyDescent="0.2">
      <c r="AJ323" s="84"/>
    </row>
    <row r="324" spans="36:36" x14ac:dyDescent="0.2">
      <c r="AJ324" s="84"/>
    </row>
    <row r="325" spans="36:36" x14ac:dyDescent="0.2">
      <c r="AJ325" s="84"/>
    </row>
    <row r="326" spans="36:36" x14ac:dyDescent="0.2">
      <c r="AJ326" s="84"/>
    </row>
    <row r="327" spans="36:36" x14ac:dyDescent="0.2">
      <c r="AJ327" s="84"/>
    </row>
    <row r="328" spans="36:36" x14ac:dyDescent="0.2">
      <c r="AJ328" s="84"/>
    </row>
    <row r="329" spans="36:36" x14ac:dyDescent="0.2">
      <c r="AJ329" s="84"/>
    </row>
    <row r="330" spans="36:36" x14ac:dyDescent="0.2">
      <c r="AJ330" s="84"/>
    </row>
    <row r="331" spans="36:36" x14ac:dyDescent="0.2">
      <c r="AJ331" s="84"/>
    </row>
    <row r="332" spans="36:36" x14ac:dyDescent="0.2">
      <c r="AJ332" s="84"/>
    </row>
    <row r="333" spans="36:36" x14ac:dyDescent="0.2">
      <c r="AJ333" s="84"/>
    </row>
    <row r="334" spans="36:36" x14ac:dyDescent="0.2">
      <c r="AJ334" s="84"/>
    </row>
    <row r="335" spans="36:36" x14ac:dyDescent="0.2">
      <c r="AJ335" s="84"/>
    </row>
    <row r="336" spans="36:36" x14ac:dyDescent="0.2">
      <c r="AJ336" s="84"/>
    </row>
    <row r="337" spans="36:36" x14ac:dyDescent="0.2">
      <c r="AJ337" s="84"/>
    </row>
    <row r="338" spans="36:36" x14ac:dyDescent="0.2">
      <c r="AJ338" s="84"/>
    </row>
    <row r="339" spans="36:36" x14ac:dyDescent="0.2">
      <c r="AJ339" s="84"/>
    </row>
    <row r="340" spans="36:36" x14ac:dyDescent="0.2">
      <c r="AJ340" s="84"/>
    </row>
    <row r="341" spans="36:36" x14ac:dyDescent="0.2">
      <c r="AJ341" s="84"/>
    </row>
    <row r="342" spans="36:36" x14ac:dyDescent="0.2">
      <c r="AJ342" s="84"/>
    </row>
    <row r="343" spans="36:36" x14ac:dyDescent="0.2">
      <c r="AJ343" s="84"/>
    </row>
    <row r="344" spans="36:36" x14ac:dyDescent="0.2">
      <c r="AJ344" s="84"/>
    </row>
    <row r="345" spans="36:36" x14ac:dyDescent="0.2">
      <c r="AJ345" s="84"/>
    </row>
    <row r="346" spans="36:36" x14ac:dyDescent="0.2">
      <c r="AJ346" s="84"/>
    </row>
    <row r="347" spans="36:36" x14ac:dyDescent="0.2">
      <c r="AJ347" s="84"/>
    </row>
    <row r="348" spans="36:36" x14ac:dyDescent="0.2">
      <c r="AJ348" s="84"/>
    </row>
    <row r="349" spans="36:36" x14ac:dyDescent="0.2">
      <c r="AJ349" s="84"/>
    </row>
    <row r="350" spans="36:36" x14ac:dyDescent="0.2">
      <c r="AJ350" s="84"/>
    </row>
    <row r="351" spans="36:36" x14ac:dyDescent="0.2">
      <c r="AJ351" s="84"/>
    </row>
    <row r="352" spans="36:36" x14ac:dyDescent="0.2">
      <c r="AJ352" s="84"/>
    </row>
    <row r="353" spans="36:36" x14ac:dyDescent="0.2">
      <c r="AJ353" s="84"/>
    </row>
    <row r="354" spans="36:36" x14ac:dyDescent="0.2">
      <c r="AJ354" s="84"/>
    </row>
    <row r="355" spans="36:36" x14ac:dyDescent="0.2">
      <c r="AJ355" s="84"/>
    </row>
    <row r="356" spans="36:36" x14ac:dyDescent="0.2">
      <c r="AJ356" s="84"/>
    </row>
    <row r="357" spans="36:36" x14ac:dyDescent="0.2">
      <c r="AJ357" s="84"/>
    </row>
    <row r="358" spans="36:36" x14ac:dyDescent="0.2">
      <c r="AJ358" s="84"/>
    </row>
    <row r="359" spans="36:36" x14ac:dyDescent="0.2">
      <c r="AJ359" s="84"/>
    </row>
    <row r="360" spans="36:36" x14ac:dyDescent="0.2">
      <c r="AJ360" s="84"/>
    </row>
    <row r="361" spans="36:36" x14ac:dyDescent="0.2">
      <c r="AJ361" s="84"/>
    </row>
    <row r="362" spans="36:36" x14ac:dyDescent="0.2">
      <c r="AJ362" s="84"/>
    </row>
    <row r="363" spans="36:36" x14ac:dyDescent="0.2">
      <c r="AJ363" s="84"/>
    </row>
    <row r="364" spans="36:36" x14ac:dyDescent="0.2">
      <c r="AJ364" s="84"/>
    </row>
    <row r="365" spans="36:36" x14ac:dyDescent="0.2">
      <c r="AJ365" s="84"/>
    </row>
    <row r="366" spans="36:36" x14ac:dyDescent="0.2">
      <c r="AJ366" s="84"/>
    </row>
    <row r="367" spans="36:36" x14ac:dyDescent="0.2">
      <c r="AJ367" s="84"/>
    </row>
    <row r="368" spans="36:36" x14ac:dyDescent="0.2">
      <c r="AJ368" s="84"/>
    </row>
    <row r="369" spans="36:36" x14ac:dyDescent="0.2">
      <c r="AJ369" s="84"/>
    </row>
    <row r="370" spans="36:36" x14ac:dyDescent="0.2">
      <c r="AJ370" s="84"/>
    </row>
    <row r="371" spans="36:36" x14ac:dyDescent="0.2">
      <c r="AJ371" s="84"/>
    </row>
    <row r="372" spans="36:36" x14ac:dyDescent="0.2">
      <c r="AJ372" s="84"/>
    </row>
    <row r="373" spans="36:36" x14ac:dyDescent="0.2">
      <c r="AJ373" s="84"/>
    </row>
    <row r="374" spans="36:36" x14ac:dyDescent="0.2">
      <c r="AJ374" s="84"/>
    </row>
    <row r="375" spans="36:36" x14ac:dyDescent="0.2">
      <c r="AJ375" s="84"/>
    </row>
    <row r="376" spans="36:36" x14ac:dyDescent="0.2">
      <c r="AJ376" s="84"/>
    </row>
    <row r="377" spans="36:36" x14ac:dyDescent="0.2">
      <c r="AJ377" s="84"/>
    </row>
    <row r="378" spans="36:36" x14ac:dyDescent="0.2">
      <c r="AJ378" s="84"/>
    </row>
    <row r="379" spans="36:36" x14ac:dyDescent="0.2">
      <c r="AJ379" s="84"/>
    </row>
    <row r="380" spans="36:36" x14ac:dyDescent="0.2">
      <c r="AJ380" s="84"/>
    </row>
    <row r="381" spans="36:36" x14ac:dyDescent="0.2">
      <c r="AJ381" s="84"/>
    </row>
    <row r="382" spans="36:36" x14ac:dyDescent="0.2">
      <c r="AJ382" s="84"/>
    </row>
    <row r="383" spans="36:36" x14ac:dyDescent="0.2">
      <c r="AJ383" s="84"/>
    </row>
    <row r="384" spans="36:36" x14ac:dyDescent="0.2">
      <c r="AJ384" s="84"/>
    </row>
    <row r="385" spans="36:36" x14ac:dyDescent="0.2">
      <c r="AJ385" s="84"/>
    </row>
    <row r="386" spans="36:36" x14ac:dyDescent="0.2">
      <c r="AJ386" s="84"/>
    </row>
    <row r="387" spans="36:36" x14ac:dyDescent="0.2">
      <c r="AJ387" s="84"/>
    </row>
    <row r="388" spans="36:36" x14ac:dyDescent="0.2">
      <c r="AJ388" s="84"/>
    </row>
    <row r="389" spans="36:36" x14ac:dyDescent="0.2">
      <c r="AJ389" s="84"/>
    </row>
    <row r="390" spans="36:36" x14ac:dyDescent="0.2">
      <c r="AJ390" s="84"/>
    </row>
    <row r="391" spans="36:36" x14ac:dyDescent="0.2">
      <c r="AJ391" s="84"/>
    </row>
    <row r="392" spans="36:36" x14ac:dyDescent="0.2">
      <c r="AJ392" s="84"/>
    </row>
    <row r="393" spans="36:36" x14ac:dyDescent="0.2">
      <c r="AJ393" s="84"/>
    </row>
    <row r="394" spans="36:36" x14ac:dyDescent="0.2">
      <c r="AJ394" s="84"/>
    </row>
    <row r="395" spans="36:36" x14ac:dyDescent="0.2">
      <c r="AJ395" s="84"/>
    </row>
    <row r="396" spans="36:36" x14ac:dyDescent="0.2">
      <c r="AJ396" s="84"/>
    </row>
    <row r="397" spans="36:36" x14ac:dyDescent="0.2">
      <c r="AJ397" s="84"/>
    </row>
    <row r="398" spans="36:36" x14ac:dyDescent="0.2">
      <c r="AJ398" s="84"/>
    </row>
    <row r="399" spans="36:36" x14ac:dyDescent="0.2">
      <c r="AJ399" s="84"/>
    </row>
    <row r="400" spans="36:36" x14ac:dyDescent="0.2">
      <c r="AJ400" s="84"/>
    </row>
    <row r="401" spans="36:36" x14ac:dyDescent="0.2">
      <c r="AJ401" s="84"/>
    </row>
    <row r="402" spans="36:36" x14ac:dyDescent="0.2">
      <c r="AJ402" s="84"/>
    </row>
    <row r="403" spans="36:36" x14ac:dyDescent="0.2">
      <c r="AJ403" s="84"/>
    </row>
    <row r="404" spans="36:36" x14ac:dyDescent="0.2">
      <c r="AJ404" s="84"/>
    </row>
    <row r="405" spans="36:36" x14ac:dyDescent="0.2">
      <c r="AJ405" s="84"/>
    </row>
    <row r="406" spans="36:36" x14ac:dyDescent="0.2">
      <c r="AJ406" s="84"/>
    </row>
    <row r="407" spans="36:36" x14ac:dyDescent="0.2">
      <c r="AJ407" s="84"/>
    </row>
    <row r="408" spans="36:36" x14ac:dyDescent="0.2">
      <c r="AJ408" s="84"/>
    </row>
    <row r="409" spans="36:36" x14ac:dyDescent="0.2">
      <c r="AJ409" s="84"/>
    </row>
    <row r="410" spans="36:36" x14ac:dyDescent="0.2">
      <c r="AJ410" s="84"/>
    </row>
    <row r="411" spans="36:36" x14ac:dyDescent="0.2">
      <c r="AJ411" s="84"/>
    </row>
    <row r="412" spans="36:36" x14ac:dyDescent="0.2">
      <c r="AJ412" s="84"/>
    </row>
    <row r="413" spans="36:36" x14ac:dyDescent="0.2">
      <c r="AJ413" s="84"/>
    </row>
    <row r="414" spans="36:36" x14ac:dyDescent="0.2">
      <c r="AJ414" s="84"/>
    </row>
    <row r="415" spans="36:36" x14ac:dyDescent="0.2">
      <c r="AJ415" s="84"/>
    </row>
    <row r="416" spans="36:36" x14ac:dyDescent="0.2">
      <c r="AJ416" s="84"/>
    </row>
    <row r="417" spans="36:36" x14ac:dyDescent="0.2">
      <c r="AJ417" s="84"/>
    </row>
    <row r="418" spans="36:36" x14ac:dyDescent="0.2">
      <c r="AJ418" s="84"/>
    </row>
    <row r="419" spans="36:36" x14ac:dyDescent="0.2">
      <c r="AJ419" s="84"/>
    </row>
    <row r="420" spans="36:36" x14ac:dyDescent="0.2">
      <c r="AJ420" s="84"/>
    </row>
    <row r="421" spans="36:36" x14ac:dyDescent="0.2">
      <c r="AJ421" s="84"/>
    </row>
    <row r="422" spans="36:36" x14ac:dyDescent="0.2">
      <c r="AJ422" s="84"/>
    </row>
    <row r="423" spans="36:36" x14ac:dyDescent="0.2">
      <c r="AJ423" s="84"/>
    </row>
    <row r="424" spans="36:36" x14ac:dyDescent="0.2">
      <c r="AJ424" s="84"/>
    </row>
    <row r="425" spans="36:36" x14ac:dyDescent="0.2">
      <c r="AJ425" s="84"/>
    </row>
    <row r="426" spans="36:36" x14ac:dyDescent="0.2">
      <c r="AJ426" s="84"/>
    </row>
    <row r="427" spans="36:36" x14ac:dyDescent="0.2">
      <c r="AJ427" s="84"/>
    </row>
    <row r="428" spans="36:36" x14ac:dyDescent="0.2">
      <c r="AJ428" s="84"/>
    </row>
    <row r="429" spans="36:36" x14ac:dyDescent="0.2">
      <c r="AJ429" s="84"/>
    </row>
    <row r="430" spans="36:36" x14ac:dyDescent="0.2">
      <c r="AJ430" s="84"/>
    </row>
    <row r="431" spans="36:36" x14ac:dyDescent="0.2">
      <c r="AJ431" s="84"/>
    </row>
    <row r="432" spans="36:36" x14ac:dyDescent="0.2">
      <c r="AJ432" s="84"/>
    </row>
    <row r="433" spans="36:36" x14ac:dyDescent="0.2">
      <c r="AJ433" s="84"/>
    </row>
    <row r="434" spans="36:36" x14ac:dyDescent="0.2">
      <c r="AJ434" s="84"/>
    </row>
    <row r="435" spans="36:36" x14ac:dyDescent="0.2">
      <c r="AJ435" s="84"/>
    </row>
    <row r="436" spans="36:36" x14ac:dyDescent="0.2">
      <c r="AJ436" s="84"/>
    </row>
    <row r="437" spans="36:36" x14ac:dyDescent="0.2">
      <c r="AJ437" s="84"/>
    </row>
    <row r="438" spans="36:36" x14ac:dyDescent="0.2">
      <c r="AJ438" s="84"/>
    </row>
    <row r="439" spans="36:36" x14ac:dyDescent="0.2">
      <c r="AJ439" s="84"/>
    </row>
    <row r="440" spans="36:36" x14ac:dyDescent="0.2">
      <c r="AJ440" s="84"/>
    </row>
    <row r="441" spans="36:36" x14ac:dyDescent="0.2">
      <c r="AJ441" s="84"/>
    </row>
    <row r="442" spans="36:36" x14ac:dyDescent="0.2">
      <c r="AJ442" s="84"/>
    </row>
    <row r="443" spans="36:36" x14ac:dyDescent="0.2">
      <c r="AJ443" s="84"/>
    </row>
    <row r="444" spans="36:36" x14ac:dyDescent="0.2">
      <c r="AJ444" s="84"/>
    </row>
    <row r="445" spans="36:36" x14ac:dyDescent="0.2">
      <c r="AJ445" s="84"/>
    </row>
    <row r="446" spans="36:36" x14ac:dyDescent="0.2">
      <c r="AJ446" s="84"/>
    </row>
    <row r="447" spans="36:36" x14ac:dyDescent="0.2">
      <c r="AJ447" s="84"/>
    </row>
    <row r="448" spans="36:36" x14ac:dyDescent="0.2">
      <c r="AJ448" s="84"/>
    </row>
    <row r="449" spans="36:36" x14ac:dyDescent="0.2">
      <c r="AJ449" s="84"/>
    </row>
    <row r="450" spans="36:36" x14ac:dyDescent="0.2">
      <c r="AJ450" s="84"/>
    </row>
    <row r="451" spans="36:36" x14ac:dyDescent="0.2">
      <c r="AJ451" s="84"/>
    </row>
    <row r="452" spans="36:36" x14ac:dyDescent="0.2">
      <c r="AJ452" s="84"/>
    </row>
    <row r="453" spans="36:36" x14ac:dyDescent="0.2">
      <c r="AJ453" s="84"/>
    </row>
    <row r="454" spans="36:36" x14ac:dyDescent="0.2">
      <c r="AJ454" s="84"/>
    </row>
    <row r="455" spans="36:36" x14ac:dyDescent="0.2">
      <c r="AJ455" s="84"/>
    </row>
    <row r="456" spans="36:36" x14ac:dyDescent="0.2">
      <c r="AJ456" s="84"/>
    </row>
    <row r="457" spans="36:36" x14ac:dyDescent="0.2">
      <c r="AJ457" s="84"/>
    </row>
    <row r="458" spans="36:36" x14ac:dyDescent="0.2">
      <c r="AJ458" s="84"/>
    </row>
    <row r="459" spans="36:36" x14ac:dyDescent="0.2">
      <c r="AJ459" s="84"/>
    </row>
    <row r="460" spans="36:36" x14ac:dyDescent="0.2">
      <c r="AJ460" s="84"/>
    </row>
    <row r="461" spans="36:36" x14ac:dyDescent="0.2">
      <c r="AJ461" s="84"/>
    </row>
    <row r="462" spans="36:36" x14ac:dyDescent="0.2">
      <c r="AJ462" s="84"/>
    </row>
    <row r="463" spans="36:36" x14ac:dyDescent="0.2">
      <c r="AJ463" s="84"/>
    </row>
    <row r="464" spans="36:36" x14ac:dyDescent="0.2">
      <c r="AJ464" s="84"/>
    </row>
    <row r="465" spans="36:36" x14ac:dyDescent="0.2">
      <c r="AJ465" s="84"/>
    </row>
    <row r="466" spans="36:36" x14ac:dyDescent="0.2">
      <c r="AJ466" s="84"/>
    </row>
    <row r="467" spans="36:36" x14ac:dyDescent="0.2">
      <c r="AJ467" s="84"/>
    </row>
    <row r="468" spans="36:36" x14ac:dyDescent="0.2">
      <c r="AJ468" s="84"/>
    </row>
    <row r="469" spans="36:36" x14ac:dyDescent="0.2">
      <c r="AJ469" s="84"/>
    </row>
    <row r="470" spans="36:36" x14ac:dyDescent="0.2">
      <c r="AJ470" s="84"/>
    </row>
    <row r="471" spans="36:36" x14ac:dyDescent="0.2">
      <c r="AJ471" s="84"/>
    </row>
    <row r="472" spans="36:36" x14ac:dyDescent="0.2">
      <c r="AJ472" s="84"/>
    </row>
    <row r="473" spans="36:36" x14ac:dyDescent="0.2">
      <c r="AJ473" s="84"/>
    </row>
    <row r="474" spans="36:36" x14ac:dyDescent="0.2">
      <c r="AJ474" s="84"/>
    </row>
    <row r="475" spans="36:36" x14ac:dyDescent="0.2">
      <c r="AJ475" s="84"/>
    </row>
    <row r="476" spans="36:36" x14ac:dyDescent="0.2">
      <c r="AJ476" s="84"/>
    </row>
    <row r="477" spans="36:36" x14ac:dyDescent="0.2">
      <c r="AJ477" s="84"/>
    </row>
    <row r="478" spans="36:36" x14ac:dyDescent="0.2">
      <c r="AJ478" s="84"/>
    </row>
    <row r="479" spans="36:36" x14ac:dyDescent="0.2">
      <c r="AJ479" s="84"/>
    </row>
    <row r="480" spans="36:36" x14ac:dyDescent="0.2">
      <c r="AJ480" s="84"/>
    </row>
    <row r="481" spans="36:36" x14ac:dyDescent="0.2">
      <c r="AJ481" s="84"/>
    </row>
    <row r="482" spans="36:36" x14ac:dyDescent="0.2">
      <c r="AJ482" s="84"/>
    </row>
    <row r="483" spans="36:36" x14ac:dyDescent="0.2">
      <c r="AJ483" s="84"/>
    </row>
    <row r="484" spans="36:36" x14ac:dyDescent="0.2">
      <c r="AJ484" s="84"/>
    </row>
    <row r="485" spans="36:36" x14ac:dyDescent="0.2">
      <c r="AJ485" s="84"/>
    </row>
    <row r="486" spans="36:36" x14ac:dyDescent="0.2">
      <c r="AJ486" s="84"/>
    </row>
    <row r="487" spans="36:36" x14ac:dyDescent="0.2">
      <c r="AJ487" s="84"/>
    </row>
    <row r="488" spans="36:36" x14ac:dyDescent="0.2">
      <c r="AJ488" s="84"/>
    </row>
    <row r="489" spans="36:36" x14ac:dyDescent="0.2">
      <c r="AJ489" s="84"/>
    </row>
    <row r="490" spans="36:36" x14ac:dyDescent="0.2">
      <c r="AJ490" s="84"/>
    </row>
    <row r="491" spans="36:36" x14ac:dyDescent="0.2">
      <c r="AJ491" s="84"/>
    </row>
    <row r="492" spans="36:36" x14ac:dyDescent="0.2">
      <c r="AJ492" s="84"/>
    </row>
    <row r="493" spans="36:36" x14ac:dyDescent="0.2">
      <c r="AJ493" s="84"/>
    </row>
    <row r="494" spans="36:36" x14ac:dyDescent="0.2">
      <c r="AJ494" s="84"/>
    </row>
    <row r="495" spans="36:36" x14ac:dyDescent="0.2">
      <c r="AJ495" s="84"/>
    </row>
    <row r="496" spans="36:36" x14ac:dyDescent="0.2">
      <c r="AJ496" s="84"/>
    </row>
    <row r="497" spans="36:36" x14ac:dyDescent="0.2">
      <c r="AJ497" s="84"/>
    </row>
    <row r="498" spans="36:36" x14ac:dyDescent="0.2">
      <c r="AJ498" s="84"/>
    </row>
    <row r="499" spans="36:36" x14ac:dyDescent="0.2">
      <c r="AJ499" s="84"/>
    </row>
    <row r="500" spans="36:36" x14ac:dyDescent="0.2">
      <c r="AJ500" s="84"/>
    </row>
    <row r="501" spans="36:36" x14ac:dyDescent="0.2">
      <c r="AJ501" s="84"/>
    </row>
    <row r="1048112" spans="8:14" x14ac:dyDescent="0.2">
      <c r="H1048112">
        <v>2</v>
      </c>
      <c r="I1048112">
        <v>1</v>
      </c>
      <c r="J1048112">
        <v>1</v>
      </c>
      <c r="L1048112">
        <v>1</v>
      </c>
      <c r="M1048112">
        <v>1</v>
      </c>
      <c r="N1048112" t="e">
        <f>H1048112*#REF!+I1048112*#REF!+J1048112*#REF!+L1048112*#REF!+M1048112*#REF!</f>
        <v>#REF!</v>
      </c>
    </row>
  </sheetData>
  <pageMargins left="0.11811023622047245" right="0.19685039370078741" top="0.15748031496062992" bottom="0.15748031496062992" header="0.11811023622047245" footer="0.19685039370078741"/>
  <pageSetup paperSize="9" scale="37" fitToHeight="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L56"/>
  <sheetViews>
    <sheetView workbookViewId="0">
      <pane xSplit="4" ySplit="12" topLeftCell="E32" activePane="bottomRight" state="frozen"/>
      <selection pane="topRight" activeCell="E1" sqref="E1"/>
      <selection pane="bottomLeft" activeCell="A13" sqref="A13"/>
      <selection pane="bottomRight" activeCell="F40" sqref="F40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0.6640625" customWidth="1"/>
    <col min="5" max="5" width="9.1640625" customWidth="1"/>
    <col min="6" max="7" width="9.1640625" style="137" customWidth="1"/>
    <col min="8" max="35" width="10.6640625" customWidth="1"/>
    <col min="36" max="36" width="8.6640625" customWidth="1"/>
    <col min="37" max="37" width="19.6640625" customWidth="1"/>
  </cols>
  <sheetData>
    <row r="1" spans="1:38" ht="11" customHeight="1" x14ac:dyDescent="0.2">
      <c r="A1" s="91" t="s">
        <v>38</v>
      </c>
      <c r="B1" s="92"/>
      <c r="C1" s="92"/>
      <c r="D1" s="92"/>
      <c r="E1" s="91" t="s">
        <v>38</v>
      </c>
      <c r="F1" s="131"/>
      <c r="G1" s="131"/>
      <c r="H1" s="92"/>
      <c r="I1" s="92"/>
      <c r="J1" s="92"/>
      <c r="K1" s="92"/>
      <c r="L1" s="92"/>
      <c r="M1" s="91" t="s">
        <v>38</v>
      </c>
      <c r="N1" s="92"/>
      <c r="O1" s="92"/>
      <c r="P1" s="92"/>
      <c r="Q1" s="92"/>
      <c r="R1" s="92"/>
      <c r="S1" s="92"/>
      <c r="T1" s="92"/>
      <c r="U1" s="91" t="s">
        <v>38</v>
      </c>
      <c r="V1" s="92"/>
      <c r="W1" s="92"/>
      <c r="X1" s="92"/>
      <c r="Y1" s="92"/>
      <c r="Z1" s="92"/>
      <c r="AA1" s="92"/>
      <c r="AB1" s="91" t="s">
        <v>38</v>
      </c>
      <c r="AC1" s="92"/>
      <c r="AD1" s="92"/>
      <c r="AE1" s="92"/>
      <c r="AF1" s="89"/>
      <c r="AG1" s="89"/>
      <c r="AH1" s="89"/>
      <c r="AI1" s="89"/>
      <c r="AJ1" s="89"/>
      <c r="AK1" s="89"/>
      <c r="AL1" s="89"/>
    </row>
    <row r="2" spans="1:38" ht="11" customHeight="1" x14ac:dyDescent="0.2">
      <c r="A2" s="93">
        <v>5</v>
      </c>
      <c r="B2" s="94" t="s">
        <v>68</v>
      </c>
      <c r="C2" s="92"/>
      <c r="D2" s="92"/>
      <c r="E2" s="93">
        <v>20</v>
      </c>
      <c r="F2" s="132"/>
      <c r="G2" s="132"/>
      <c r="H2" s="94" t="s">
        <v>69</v>
      </c>
      <c r="I2" s="92"/>
      <c r="J2" s="92"/>
      <c r="K2" s="92"/>
      <c r="L2" s="92"/>
      <c r="M2" s="93">
        <v>15</v>
      </c>
      <c r="N2" s="94" t="s">
        <v>70</v>
      </c>
      <c r="O2" s="92"/>
      <c r="P2" s="92"/>
      <c r="Q2" s="92"/>
      <c r="R2" s="92"/>
      <c r="S2" s="92"/>
      <c r="T2" s="92"/>
      <c r="U2" s="93">
        <v>10</v>
      </c>
      <c r="V2" s="94" t="s">
        <v>71</v>
      </c>
      <c r="W2" s="92"/>
      <c r="X2" s="92"/>
      <c r="Y2" s="92"/>
      <c r="Z2" s="92"/>
      <c r="AA2" s="92"/>
      <c r="AB2" s="93">
        <v>5</v>
      </c>
      <c r="AC2" s="94" t="s">
        <v>72</v>
      </c>
      <c r="AD2" s="92"/>
      <c r="AE2" s="92"/>
      <c r="AF2" s="89"/>
      <c r="AG2" s="89"/>
      <c r="AH2" s="89"/>
      <c r="AI2" s="89"/>
      <c r="AJ2" s="89"/>
      <c r="AK2" s="89"/>
      <c r="AL2" s="89"/>
    </row>
    <row r="3" spans="1:38" ht="11" customHeight="1" x14ac:dyDescent="0.2">
      <c r="A3" s="93">
        <v>0</v>
      </c>
      <c r="B3" s="94" t="s">
        <v>73</v>
      </c>
      <c r="C3" s="92"/>
      <c r="D3" s="92"/>
      <c r="E3" s="93">
        <v>10000</v>
      </c>
      <c r="F3" s="132"/>
      <c r="G3" s="132"/>
      <c r="H3" s="94" t="s">
        <v>74</v>
      </c>
      <c r="I3" s="92"/>
      <c r="J3" s="92"/>
      <c r="K3" s="92"/>
      <c r="L3" s="92"/>
      <c r="M3" s="93">
        <v>20</v>
      </c>
      <c r="N3" s="94" t="s">
        <v>75</v>
      </c>
      <c r="O3" s="92"/>
      <c r="P3" s="92"/>
      <c r="Q3" s="92"/>
      <c r="R3" s="92"/>
      <c r="S3" s="92"/>
      <c r="T3" s="92"/>
      <c r="U3" s="93">
        <v>10000</v>
      </c>
      <c r="V3" s="94" t="s">
        <v>76</v>
      </c>
      <c r="W3" s="92"/>
      <c r="X3" s="92"/>
      <c r="Y3" s="92"/>
      <c r="Z3" s="92"/>
      <c r="AA3" s="92"/>
      <c r="AB3" s="93">
        <v>10</v>
      </c>
      <c r="AC3" s="94" t="s">
        <v>77</v>
      </c>
      <c r="AD3" s="92"/>
      <c r="AE3" s="92"/>
      <c r="AF3" s="89"/>
      <c r="AG3" s="89"/>
      <c r="AH3" s="89"/>
      <c r="AI3" s="89"/>
      <c r="AJ3" s="89"/>
      <c r="AK3" s="89"/>
      <c r="AL3" s="89"/>
    </row>
    <row r="4" spans="1:38" ht="11" customHeight="1" x14ac:dyDescent="0.2">
      <c r="A4" s="93">
        <v>0</v>
      </c>
      <c r="B4" s="94" t="s">
        <v>78</v>
      </c>
      <c r="C4" s="92"/>
      <c r="D4" s="92"/>
      <c r="E4" s="93">
        <v>20</v>
      </c>
      <c r="F4" s="132"/>
      <c r="G4" s="132"/>
      <c r="H4" s="94" t="s">
        <v>79</v>
      </c>
      <c r="I4" s="92"/>
      <c r="J4" s="92"/>
      <c r="K4" s="92"/>
      <c r="L4" s="92"/>
      <c r="M4" s="93">
        <v>20</v>
      </c>
      <c r="N4" s="94" t="s">
        <v>80</v>
      </c>
      <c r="O4" s="92"/>
      <c r="P4" s="92"/>
      <c r="Q4" s="92"/>
      <c r="R4" s="92"/>
      <c r="S4" s="92"/>
      <c r="T4" s="92"/>
      <c r="U4" s="93">
        <v>5</v>
      </c>
      <c r="V4" s="94" t="s">
        <v>81</v>
      </c>
      <c r="W4" s="92"/>
      <c r="X4" s="92"/>
      <c r="Y4" s="92"/>
      <c r="Z4" s="92"/>
      <c r="AA4" s="92"/>
      <c r="AB4" s="93">
        <v>10</v>
      </c>
      <c r="AC4" s="94" t="s">
        <v>39</v>
      </c>
      <c r="AD4" s="92"/>
      <c r="AE4" s="92"/>
      <c r="AF4" s="89"/>
      <c r="AG4" s="89"/>
      <c r="AH4" s="89"/>
      <c r="AI4" s="89"/>
      <c r="AJ4" s="89"/>
      <c r="AK4" s="89"/>
      <c r="AL4" s="89"/>
    </row>
    <row r="5" spans="1:38" ht="11" customHeight="1" x14ac:dyDescent="0.2">
      <c r="A5" s="93">
        <v>10000</v>
      </c>
      <c r="B5" s="94" t="s">
        <v>82</v>
      </c>
      <c r="C5" s="92"/>
      <c r="D5" s="92"/>
      <c r="E5" s="93">
        <v>10000</v>
      </c>
      <c r="F5" s="132"/>
      <c r="G5" s="132"/>
      <c r="H5" s="94" t="s">
        <v>83</v>
      </c>
      <c r="I5" s="92"/>
      <c r="J5" s="92"/>
      <c r="K5" s="92"/>
      <c r="L5" s="92"/>
      <c r="M5" s="93">
        <v>10000</v>
      </c>
      <c r="N5" s="94" t="s">
        <v>84</v>
      </c>
      <c r="O5" s="92"/>
      <c r="P5" s="92"/>
      <c r="Q5" s="92"/>
      <c r="R5" s="92"/>
      <c r="S5" s="92"/>
      <c r="T5" s="92"/>
      <c r="U5" s="93">
        <v>5</v>
      </c>
      <c r="V5" s="94" t="s">
        <v>85</v>
      </c>
      <c r="W5" s="92"/>
      <c r="X5" s="92"/>
      <c r="Y5" s="92"/>
      <c r="Z5" s="92"/>
      <c r="AA5" s="92"/>
      <c r="AB5" s="93"/>
      <c r="AC5" s="94" t="s">
        <v>86</v>
      </c>
      <c r="AD5" s="92"/>
      <c r="AE5" s="92"/>
      <c r="AF5" s="89"/>
      <c r="AG5" s="89"/>
      <c r="AH5" s="89"/>
      <c r="AI5" s="89"/>
      <c r="AJ5" s="89"/>
      <c r="AK5" s="89"/>
      <c r="AL5" s="89"/>
    </row>
    <row r="6" spans="1:38" ht="11" customHeight="1" x14ac:dyDescent="0.2">
      <c r="A6" s="93">
        <v>10000</v>
      </c>
      <c r="B6" s="94" t="s">
        <v>87</v>
      </c>
      <c r="C6" s="92"/>
      <c r="D6" s="92"/>
      <c r="E6" s="93">
        <v>10000</v>
      </c>
      <c r="F6" s="132"/>
      <c r="G6" s="132"/>
      <c r="H6" s="94" t="s">
        <v>88</v>
      </c>
      <c r="I6" s="92"/>
      <c r="J6" s="92"/>
      <c r="K6" s="92"/>
      <c r="L6" s="92"/>
      <c r="M6" s="93">
        <v>5</v>
      </c>
      <c r="N6" s="94" t="s">
        <v>89</v>
      </c>
      <c r="O6" s="92"/>
      <c r="P6" s="92"/>
      <c r="Q6" s="92"/>
      <c r="R6" s="92"/>
      <c r="S6" s="92"/>
      <c r="T6" s="92"/>
      <c r="U6" s="93">
        <v>10</v>
      </c>
      <c r="V6" s="94" t="s">
        <v>90</v>
      </c>
      <c r="W6" s="92"/>
      <c r="X6" s="92"/>
      <c r="Y6" s="92"/>
      <c r="Z6" s="92"/>
      <c r="AA6" s="92"/>
      <c r="AB6" s="92"/>
      <c r="AC6" s="92"/>
      <c r="AD6" s="92"/>
      <c r="AE6" s="92"/>
      <c r="AF6" s="89"/>
      <c r="AG6" s="89"/>
      <c r="AH6" s="89"/>
      <c r="AI6" s="89"/>
      <c r="AJ6" s="89"/>
      <c r="AK6" s="89"/>
      <c r="AL6" s="89"/>
    </row>
    <row r="7" spans="1:38" ht="11" customHeight="1" x14ac:dyDescent="0.2">
      <c r="A7" s="93">
        <v>10000</v>
      </c>
      <c r="B7" s="94" t="s">
        <v>91</v>
      </c>
      <c r="C7" s="92"/>
      <c r="D7" s="92"/>
      <c r="E7" s="92"/>
      <c r="F7" s="133"/>
      <c r="G7" s="133"/>
      <c r="H7" s="92"/>
      <c r="I7" s="92"/>
      <c r="J7" s="92"/>
      <c r="K7" s="92"/>
      <c r="L7" s="92"/>
      <c r="M7" s="93">
        <v>10000</v>
      </c>
      <c r="N7" s="94" t="s">
        <v>92</v>
      </c>
      <c r="O7" s="92"/>
      <c r="P7" s="92"/>
      <c r="Q7" s="92"/>
      <c r="R7" s="92"/>
      <c r="S7" s="92"/>
      <c r="T7" s="92"/>
      <c r="U7" s="93">
        <v>10</v>
      </c>
      <c r="V7" s="94" t="s">
        <v>93</v>
      </c>
      <c r="W7" s="92"/>
      <c r="X7" s="92"/>
      <c r="Y7" s="92"/>
      <c r="Z7" s="92"/>
      <c r="AA7" s="92"/>
      <c r="AB7" s="92"/>
      <c r="AC7" s="92"/>
      <c r="AD7" s="92"/>
      <c r="AE7" s="92"/>
      <c r="AF7" s="89"/>
      <c r="AG7" s="89"/>
      <c r="AH7" s="89"/>
      <c r="AI7" s="89"/>
      <c r="AJ7" s="89"/>
      <c r="AK7" s="89"/>
      <c r="AL7" s="89"/>
    </row>
    <row r="8" spans="1:38" ht="11" customHeight="1" x14ac:dyDescent="0.2">
      <c r="A8" s="92"/>
      <c r="B8" s="92"/>
      <c r="C8" s="92"/>
      <c r="D8" s="92"/>
      <c r="E8" s="92"/>
      <c r="F8" s="133"/>
      <c r="G8" s="133"/>
      <c r="H8" s="92"/>
      <c r="I8" s="92"/>
      <c r="J8" s="92"/>
      <c r="K8" s="92"/>
      <c r="L8" s="92"/>
      <c r="M8" s="93">
        <v>20</v>
      </c>
      <c r="N8" s="94" t="s">
        <v>94</v>
      </c>
      <c r="O8" s="92"/>
      <c r="P8" s="92"/>
      <c r="Q8" s="92"/>
      <c r="R8" s="92"/>
      <c r="S8" s="92"/>
      <c r="T8" s="92"/>
      <c r="U8" s="95"/>
      <c r="V8" s="94" t="s">
        <v>95</v>
      </c>
      <c r="W8" s="92"/>
      <c r="X8" s="92"/>
      <c r="Y8" s="92"/>
      <c r="Z8" s="92"/>
      <c r="AA8" s="92"/>
      <c r="AB8" s="92"/>
      <c r="AC8" s="92"/>
      <c r="AD8" s="92"/>
      <c r="AE8" s="92"/>
      <c r="AF8" s="89"/>
      <c r="AG8" s="89"/>
      <c r="AH8" s="89"/>
      <c r="AI8" s="89"/>
      <c r="AJ8" s="89"/>
      <c r="AK8" s="89"/>
      <c r="AL8" s="89"/>
    </row>
    <row r="9" spans="1:38" ht="11" customHeight="1" x14ac:dyDescent="0.2">
      <c r="A9" s="92"/>
      <c r="B9" s="92"/>
      <c r="C9" s="92"/>
      <c r="D9" s="92"/>
      <c r="E9" s="92"/>
      <c r="F9" s="133"/>
      <c r="G9" s="133"/>
      <c r="H9" s="92"/>
      <c r="I9" s="92"/>
      <c r="J9" s="92"/>
      <c r="K9" s="92"/>
      <c r="L9" s="92"/>
      <c r="M9" s="93">
        <v>10000</v>
      </c>
      <c r="N9" s="94" t="s">
        <v>96</v>
      </c>
      <c r="O9" s="92"/>
      <c r="P9" s="92"/>
      <c r="Q9" s="92"/>
      <c r="R9" s="92"/>
      <c r="S9" s="92"/>
      <c r="T9" s="92"/>
      <c r="U9" s="93">
        <v>10000</v>
      </c>
      <c r="V9" s="94" t="s">
        <v>97</v>
      </c>
      <c r="W9" s="92"/>
      <c r="X9" s="92"/>
      <c r="Y9" s="92"/>
      <c r="Z9" s="92"/>
      <c r="AA9" s="92"/>
      <c r="AB9" s="92"/>
      <c r="AC9" s="92"/>
      <c r="AD9" s="92"/>
      <c r="AE9" s="92"/>
      <c r="AF9" s="89"/>
      <c r="AG9" s="89"/>
      <c r="AH9" s="89"/>
      <c r="AI9" s="89"/>
      <c r="AJ9" s="89"/>
      <c r="AK9" s="89"/>
      <c r="AL9" s="89"/>
    </row>
    <row r="10" spans="1:38" ht="16" thickBot="1" x14ac:dyDescent="0.25">
      <c r="A10" s="89"/>
      <c r="B10" s="89"/>
      <c r="C10" s="89"/>
      <c r="D10" s="89"/>
      <c r="E10" s="89"/>
      <c r="F10" s="134"/>
      <c r="G10" s="134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</row>
    <row r="11" spans="1:38" ht="16" thickBot="1" x14ac:dyDescent="0.25">
      <c r="A11" s="97"/>
      <c r="B11" s="98" t="s">
        <v>32</v>
      </c>
      <c r="C11" s="98" t="s">
        <v>0</v>
      </c>
      <c r="D11" s="98" t="s">
        <v>1</v>
      </c>
      <c r="E11" s="98" t="s">
        <v>3</v>
      </c>
      <c r="F11" s="135"/>
      <c r="G11" s="135"/>
      <c r="H11" s="99">
        <v>10000</v>
      </c>
      <c r="I11" s="99">
        <v>5</v>
      </c>
      <c r="J11" s="99">
        <v>15</v>
      </c>
      <c r="K11" s="99">
        <v>0</v>
      </c>
      <c r="L11" s="99">
        <v>10000</v>
      </c>
      <c r="M11" s="99">
        <v>20</v>
      </c>
      <c r="N11" s="99">
        <v>10000</v>
      </c>
      <c r="O11" s="99">
        <v>20</v>
      </c>
      <c r="P11" s="99">
        <v>20</v>
      </c>
      <c r="Q11" s="99">
        <v>10000</v>
      </c>
      <c r="R11" s="99">
        <v>5</v>
      </c>
      <c r="S11" s="99">
        <v>10000</v>
      </c>
      <c r="T11" s="99">
        <v>20</v>
      </c>
      <c r="U11" s="99">
        <v>10000</v>
      </c>
      <c r="V11" s="99">
        <v>10000</v>
      </c>
      <c r="W11" s="99">
        <v>10</v>
      </c>
      <c r="X11" s="99">
        <v>10000</v>
      </c>
      <c r="Y11" s="99">
        <v>5</v>
      </c>
      <c r="Z11" s="99">
        <v>5</v>
      </c>
      <c r="AA11" s="99">
        <v>10</v>
      </c>
      <c r="AB11" s="99">
        <v>10</v>
      </c>
      <c r="AC11" s="99">
        <v>10000</v>
      </c>
      <c r="AD11" s="99">
        <v>5</v>
      </c>
      <c r="AE11" s="99">
        <v>10</v>
      </c>
      <c r="AF11" s="99">
        <v>20</v>
      </c>
      <c r="AG11" s="99">
        <v>10000</v>
      </c>
      <c r="AH11" s="99">
        <v>0</v>
      </c>
      <c r="AI11" s="99">
        <v>10</v>
      </c>
      <c r="AJ11" s="97"/>
    </row>
    <row r="12" spans="1:38" ht="145" thickBot="1" x14ac:dyDescent="0.25">
      <c r="A12" s="96"/>
      <c r="B12" s="96"/>
      <c r="C12" s="96"/>
      <c r="D12" s="96"/>
      <c r="E12" s="105" t="s">
        <v>37</v>
      </c>
      <c r="F12" s="136" t="s">
        <v>135</v>
      </c>
      <c r="G12" s="136" t="s">
        <v>138</v>
      </c>
      <c r="H12" s="106" t="s">
        <v>41</v>
      </c>
      <c r="I12" s="106" t="s">
        <v>40</v>
      </c>
      <c r="J12" s="106" t="s">
        <v>64</v>
      </c>
      <c r="K12" s="106" t="s">
        <v>65</v>
      </c>
      <c r="L12" s="106" t="s">
        <v>42</v>
      </c>
      <c r="M12" s="106" t="s">
        <v>43</v>
      </c>
      <c r="N12" s="106" t="s">
        <v>44</v>
      </c>
      <c r="O12" s="106" t="s">
        <v>66</v>
      </c>
      <c r="P12" s="106" t="s">
        <v>47</v>
      </c>
      <c r="Q12" s="106" t="s">
        <v>48</v>
      </c>
      <c r="R12" s="106" t="s">
        <v>49</v>
      </c>
      <c r="S12" s="106" t="s">
        <v>50</v>
      </c>
      <c r="T12" s="106" t="s">
        <v>51</v>
      </c>
      <c r="U12" s="106" t="s">
        <v>52</v>
      </c>
      <c r="V12" s="106" t="s">
        <v>53</v>
      </c>
      <c r="W12" s="106" t="s">
        <v>54</v>
      </c>
      <c r="X12" s="106" t="s">
        <v>55</v>
      </c>
      <c r="Y12" s="106" t="s">
        <v>56</v>
      </c>
      <c r="Z12" s="106" t="s">
        <v>57</v>
      </c>
      <c r="AA12" s="106" t="s">
        <v>58</v>
      </c>
      <c r="AB12" s="106" t="s">
        <v>59</v>
      </c>
      <c r="AC12" s="106" t="s">
        <v>60</v>
      </c>
      <c r="AD12" s="106" t="s">
        <v>62</v>
      </c>
      <c r="AE12" s="106" t="s">
        <v>63</v>
      </c>
      <c r="AF12" s="106" t="s">
        <v>45</v>
      </c>
      <c r="AG12" s="106" t="s">
        <v>46</v>
      </c>
      <c r="AH12" s="106" t="s">
        <v>61</v>
      </c>
      <c r="AI12" s="106" t="s">
        <v>67</v>
      </c>
      <c r="AJ12" s="107" t="s">
        <v>36</v>
      </c>
    </row>
    <row r="13" spans="1:38" x14ac:dyDescent="0.2">
      <c r="A13">
        <f>Startlijst!B5</f>
        <v>1</v>
      </c>
      <c r="B13">
        <f>Startlijst!C5</f>
        <v>0</v>
      </c>
      <c r="C13" t="str">
        <f>Startlijst!D5</f>
        <v>Jennifer de Graaf</v>
      </c>
      <c r="D13">
        <f>Startlijst!E5</f>
        <v>3</v>
      </c>
      <c r="E13" s="139">
        <v>1.5952546296296296E-3</v>
      </c>
      <c r="F13" s="137">
        <v>217.83</v>
      </c>
      <c r="G13" s="144">
        <f>E13*86400</f>
        <v>137.83000000000001</v>
      </c>
      <c r="H13" s="81"/>
      <c r="I13" s="81">
        <v>2</v>
      </c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4">
        <f t="shared" ref="AJ13:AJ27" si="0">G13+H13*$H$11+I13*$I$11+J13*$J$11+K13*$K$11+L13*$L$11+M13*$M$11+N13*$N$11+O13*$O$11+P13*$P$11+Q13*$Q$11+R13*$R$11+S13*$S$11+T13*$T$11+U13*$U$11+V13*$V$11+W13*$W$11+X13*$X$11+Y13*$Y$11+Z13*$Z$11+AA13*$Z$11+AB13*$AB$11+AC13*$AC$11+AD13*$AD$11+AE13*$AE$11+AF13*$AF$11+AG13*$AG$11+AH13*$AH$11+AI13*$AI$11</f>
        <v>147.83000000000001</v>
      </c>
    </row>
    <row r="14" spans="1:38" x14ac:dyDescent="0.2">
      <c r="A14">
        <f>Startlijst!B6</f>
        <v>2</v>
      </c>
      <c r="B14">
        <f>Startlijst!C6</f>
        <v>0</v>
      </c>
      <c r="C14" t="str">
        <f>Startlijst!D6</f>
        <v>Caroline Verweijmeren</v>
      </c>
      <c r="D14">
        <f>Startlijst!E6</f>
        <v>3</v>
      </c>
      <c r="E14" s="140">
        <v>1.6812500000000002E-3</v>
      </c>
      <c r="F14" s="137">
        <v>225.26</v>
      </c>
      <c r="G14" s="144">
        <f t="shared" ref="G14:G44" si="1">E14*86400</f>
        <v>145.26000000000002</v>
      </c>
      <c r="H14" s="82"/>
      <c r="I14" s="82">
        <v>1</v>
      </c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5">
        <f t="shared" si="0"/>
        <v>150.26000000000002</v>
      </c>
    </row>
    <row r="15" spans="1:38" x14ac:dyDescent="0.2">
      <c r="A15">
        <f>Startlijst!B7</f>
        <v>3</v>
      </c>
      <c r="B15">
        <f>Startlijst!C7</f>
        <v>0</v>
      </c>
      <c r="C15" t="str">
        <f>Startlijst!D7</f>
        <v>Minke Hogenvorst</v>
      </c>
      <c r="D15">
        <f>Startlijst!E7</f>
        <v>3</v>
      </c>
      <c r="E15" s="139">
        <v>1.9887731481481484E-3</v>
      </c>
      <c r="F15" s="137">
        <v>251.83</v>
      </c>
      <c r="G15" s="144">
        <f t="shared" si="1"/>
        <v>171.83</v>
      </c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4">
        <f t="shared" si="0"/>
        <v>171.83</v>
      </c>
    </row>
    <row r="16" spans="1:38" x14ac:dyDescent="0.2">
      <c r="A16">
        <f>Startlijst!B8</f>
        <v>4</v>
      </c>
      <c r="B16">
        <f>Startlijst!C8</f>
        <v>0</v>
      </c>
      <c r="C16" t="str">
        <f>Startlijst!D8</f>
        <v>Annabel Peeters</v>
      </c>
      <c r="D16">
        <f>Startlijst!E8</f>
        <v>1</v>
      </c>
      <c r="E16" s="140">
        <v>1.4799768518518519E-3</v>
      </c>
      <c r="F16" s="137">
        <v>207.87</v>
      </c>
      <c r="G16" s="144">
        <f t="shared" si="1"/>
        <v>127.87</v>
      </c>
      <c r="H16" s="82"/>
      <c r="I16" s="82">
        <v>1</v>
      </c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5">
        <f t="shared" si="0"/>
        <v>132.87</v>
      </c>
    </row>
    <row r="17" spans="1:36" x14ac:dyDescent="0.2">
      <c r="A17">
        <f>Startlijst!B9</f>
        <v>5</v>
      </c>
      <c r="B17">
        <f>Startlijst!C9</f>
        <v>0</v>
      </c>
      <c r="C17" t="str">
        <f>Startlijst!D9</f>
        <v>Ilse Kuenen  Baukje</v>
      </c>
      <c r="D17">
        <f>Startlijst!E9</f>
        <v>2</v>
      </c>
      <c r="E17" s="139"/>
      <c r="G17" s="144">
        <f t="shared" si="1"/>
        <v>0</v>
      </c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4">
        <f t="shared" si="0"/>
        <v>0</v>
      </c>
    </row>
    <row r="18" spans="1:36" x14ac:dyDescent="0.2">
      <c r="A18">
        <f>Startlijst!B10</f>
        <v>6</v>
      </c>
      <c r="B18">
        <f>Startlijst!C10</f>
        <v>0</v>
      </c>
      <c r="C18" t="str">
        <f>Startlijst!D10</f>
        <v>Lashenda Loos</v>
      </c>
      <c r="D18">
        <f>Startlijst!E10</f>
        <v>2</v>
      </c>
      <c r="E18" s="140"/>
      <c r="G18" s="144">
        <f t="shared" si="1"/>
        <v>0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5">
        <f t="shared" si="0"/>
        <v>0</v>
      </c>
    </row>
    <row r="19" spans="1:36" x14ac:dyDescent="0.2">
      <c r="A19" t="e">
        <f>Startlijst!#REF!</f>
        <v>#REF!</v>
      </c>
      <c r="B19" t="e">
        <f>Startlijst!#REF!</f>
        <v>#REF!</v>
      </c>
      <c r="C19" t="e">
        <f>Startlijst!#REF!</f>
        <v>#REF!</v>
      </c>
      <c r="D19" t="e">
        <f>Startlijst!#REF!</f>
        <v>#REF!</v>
      </c>
      <c r="E19" s="139"/>
      <c r="G19" s="144">
        <f t="shared" si="1"/>
        <v>0</v>
      </c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4">
        <f t="shared" si="0"/>
        <v>0</v>
      </c>
    </row>
    <row r="20" spans="1:36" x14ac:dyDescent="0.2">
      <c r="A20">
        <f>Startlijst!B11</f>
        <v>7</v>
      </c>
      <c r="B20">
        <f>Startlijst!C11</f>
        <v>0</v>
      </c>
      <c r="C20" t="str">
        <f>Startlijst!D11</f>
        <v>Carlijn Kuenen</v>
      </c>
      <c r="D20">
        <f>Startlijst!E11</f>
        <v>2</v>
      </c>
      <c r="E20" s="139"/>
      <c r="G20" s="144">
        <f t="shared" si="1"/>
        <v>0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4">
        <f t="shared" si="0"/>
        <v>0</v>
      </c>
    </row>
    <row r="21" spans="1:36" x14ac:dyDescent="0.2">
      <c r="A21">
        <f>Startlijst!B15</f>
        <v>10</v>
      </c>
      <c r="B21">
        <f>Startlijst!C15</f>
        <v>0</v>
      </c>
      <c r="C21" t="str">
        <f>Startlijst!D15</f>
        <v>Elin de Korte</v>
      </c>
      <c r="D21">
        <f>Startlijst!E15</f>
        <v>2</v>
      </c>
      <c r="E21" s="140">
        <v>3.1350694444444442E-3</v>
      </c>
      <c r="F21" s="137">
        <v>430.87</v>
      </c>
      <c r="G21" s="144">
        <f t="shared" si="1"/>
        <v>270.87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5">
        <f t="shared" si="0"/>
        <v>270.87</v>
      </c>
    </row>
    <row r="22" spans="1:36" x14ac:dyDescent="0.2">
      <c r="A22">
        <f>Startlijst!B16</f>
        <v>11</v>
      </c>
      <c r="B22">
        <f>Startlijst!C16</f>
        <v>0</v>
      </c>
      <c r="C22" t="str">
        <f>Startlijst!D16</f>
        <v>Melissa Coppens</v>
      </c>
      <c r="D22">
        <f>Startlijst!E16</f>
        <v>3</v>
      </c>
      <c r="E22" s="139">
        <v>3.3085648148148145E-3</v>
      </c>
      <c r="F22" s="137">
        <v>445.86</v>
      </c>
      <c r="G22" s="144">
        <f t="shared" si="1"/>
        <v>285.85999999999996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4">
        <f t="shared" si="0"/>
        <v>285.85999999999996</v>
      </c>
    </row>
    <row r="23" spans="1:36" x14ac:dyDescent="0.2">
      <c r="A23">
        <f>Startlijst!B17</f>
        <v>12</v>
      </c>
      <c r="B23">
        <f>Startlijst!C17</f>
        <v>0</v>
      </c>
      <c r="C23" t="str">
        <f>Startlijst!D17</f>
        <v>Jan van Riel</v>
      </c>
      <c r="D23">
        <f>Startlijst!E17</f>
        <v>3</v>
      </c>
      <c r="E23" s="140">
        <v>1.3887731481481483E-3</v>
      </c>
      <c r="F23" s="137">
        <v>159.99</v>
      </c>
      <c r="G23" s="144">
        <f t="shared" si="1"/>
        <v>119.99000000000001</v>
      </c>
      <c r="H23" s="82"/>
      <c r="I23" s="82">
        <v>3</v>
      </c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5">
        <f t="shared" si="0"/>
        <v>134.99</v>
      </c>
    </row>
    <row r="24" spans="1:36" x14ac:dyDescent="0.2">
      <c r="A24">
        <f>Startlijst!B18</f>
        <v>13</v>
      </c>
      <c r="B24">
        <f>Startlijst!C18</f>
        <v>0</v>
      </c>
      <c r="C24" t="str">
        <f>Startlijst!D18</f>
        <v>Nickey Jaspers</v>
      </c>
      <c r="D24">
        <f>Startlijst!E18</f>
        <v>3</v>
      </c>
      <c r="E24" s="139"/>
      <c r="G24" s="144">
        <f t="shared" si="1"/>
        <v>0</v>
      </c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4">
        <f t="shared" si="0"/>
        <v>0</v>
      </c>
    </row>
    <row r="25" spans="1:36" x14ac:dyDescent="0.2">
      <c r="A25">
        <f>Startlijst!H19</f>
        <v>0</v>
      </c>
      <c r="B25">
        <f>Startlijst!I19</f>
        <v>0</v>
      </c>
      <c r="C25">
        <f>Startlijst!J19</f>
        <v>0</v>
      </c>
      <c r="D25">
        <f>Startlijst!K19</f>
        <v>0</v>
      </c>
      <c r="E25" s="140"/>
      <c r="G25" s="144">
        <f t="shared" si="1"/>
        <v>0</v>
      </c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5">
        <f t="shared" si="0"/>
        <v>0</v>
      </c>
    </row>
    <row r="26" spans="1:36" x14ac:dyDescent="0.2">
      <c r="A26" t="e">
        <f>Startlijst!#REF!</f>
        <v>#REF!</v>
      </c>
      <c r="B26" t="e">
        <f>Startlijst!#REF!</f>
        <v>#REF!</v>
      </c>
      <c r="C26" t="e">
        <f>Startlijst!#REF!</f>
        <v>#REF!</v>
      </c>
      <c r="D26" t="e">
        <f>Startlijst!#REF!</f>
        <v>#REF!</v>
      </c>
      <c r="E26" s="139"/>
      <c r="G26" s="144">
        <f t="shared" si="1"/>
        <v>0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4">
        <f t="shared" si="0"/>
        <v>0</v>
      </c>
    </row>
    <row r="27" spans="1:36" x14ac:dyDescent="0.2">
      <c r="A27">
        <f>Startlijst!B23</f>
        <v>0</v>
      </c>
      <c r="B27">
        <f>Startlijst!C22</f>
        <v>0</v>
      </c>
      <c r="C27" t="str">
        <f>Startlijst!D22</f>
        <v>Slepen en verkennen</v>
      </c>
      <c r="D27">
        <f>Startlijst!E22</f>
        <v>0</v>
      </c>
      <c r="E27" s="140"/>
      <c r="G27" s="144">
        <f t="shared" si="1"/>
        <v>0</v>
      </c>
      <c r="H27" s="143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5">
        <f t="shared" si="0"/>
        <v>0</v>
      </c>
    </row>
    <row r="28" spans="1:36" x14ac:dyDescent="0.2">
      <c r="A28">
        <f>Startlijst!B24</f>
        <v>17</v>
      </c>
      <c r="B28">
        <f>Startlijst!C23</f>
        <v>0</v>
      </c>
      <c r="C28">
        <f>Startlijst!D23</f>
        <v>0</v>
      </c>
      <c r="D28">
        <f>Startlijst!E23</f>
        <v>0</v>
      </c>
      <c r="E28" s="139"/>
      <c r="G28" s="144">
        <f t="shared" si="1"/>
        <v>0</v>
      </c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4"/>
    </row>
    <row r="29" spans="1:36" x14ac:dyDescent="0.2">
      <c r="A29">
        <f>Startlijst!B26</f>
        <v>19</v>
      </c>
      <c r="B29">
        <f>Startlijst!C25</f>
        <v>0</v>
      </c>
      <c r="C29" t="str">
        <f>Startlijst!D25</f>
        <v>Stacey van Hoenselaar</v>
      </c>
      <c r="D29">
        <f>Startlijst!E25</f>
        <v>2</v>
      </c>
      <c r="E29" s="139">
        <v>1.7291666666666668E-3</v>
      </c>
      <c r="F29" s="137">
        <v>229.4</v>
      </c>
      <c r="G29" s="144">
        <f t="shared" si="1"/>
        <v>149.4</v>
      </c>
      <c r="H29" s="81"/>
      <c r="I29" s="81">
        <v>1</v>
      </c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4">
        <f t="shared" ref="AJ29:AJ42" si="2">G29+H29*$H$11+I29*$I$11+J29*$J$11+K29*$K$11+L29*$L$11+M29*$M$11+N29*$N$11+O29*$O$11+P29*$P$11+Q29*$Q$11+R29*$R$11+S29*$S$11+T29*$T$11+U29*$U$11+V29*$V$11+W29*$W$11+X29*$X$11+Y29*$Y$11+Z29*$Z$11+AA29*$Z$11+AB29*$AB$11+AC29*$AC$11+AD29*$AD$11+AE29*$AE$11+AF29*$AF$11+AG29*$AG$11+AH29*$AH$11+AI29*$AI$11</f>
        <v>154.4</v>
      </c>
    </row>
    <row r="30" spans="1:36" x14ac:dyDescent="0.2">
      <c r="A30">
        <f>Startlijst!B27</f>
        <v>20</v>
      </c>
      <c r="B30">
        <f>Startlijst!C26</f>
        <v>0</v>
      </c>
      <c r="C30" t="str">
        <f>Startlijst!D26</f>
        <v>Jonna Tegelaar</v>
      </c>
      <c r="D30">
        <f>Startlijst!E26</f>
        <v>2</v>
      </c>
      <c r="E30" s="140">
        <v>1.7849537037037035E-3</v>
      </c>
      <c r="F30" s="137">
        <v>234.22</v>
      </c>
      <c r="G30" s="144">
        <f t="shared" si="1"/>
        <v>154.22</v>
      </c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5">
        <f t="shared" si="2"/>
        <v>154.22</v>
      </c>
    </row>
    <row r="31" spans="1:36" x14ac:dyDescent="0.2">
      <c r="A31">
        <f>Startlijst!B28</f>
        <v>21</v>
      </c>
      <c r="B31">
        <f>Startlijst!C27</f>
        <v>0</v>
      </c>
      <c r="C31" t="str">
        <f>Startlijst!D27</f>
        <v>Chrissy van Hoenselaar</v>
      </c>
      <c r="D31">
        <f>Startlijst!E27</f>
        <v>1</v>
      </c>
      <c r="E31" s="139">
        <v>1.4471064814814815E-3</v>
      </c>
      <c r="F31" s="137">
        <v>250.03</v>
      </c>
      <c r="G31" s="144">
        <f t="shared" si="1"/>
        <v>125.03</v>
      </c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4">
        <f t="shared" si="2"/>
        <v>125.03</v>
      </c>
    </row>
    <row r="32" spans="1:36" x14ac:dyDescent="0.2">
      <c r="A32">
        <f>Startlijst!B29</f>
        <v>22</v>
      </c>
      <c r="B32">
        <f>Startlijst!C28</f>
        <v>0</v>
      </c>
      <c r="C32" t="str">
        <f>Startlijst!D28</f>
        <v>Suus Bergacker</v>
      </c>
      <c r="D32">
        <f>Startlijst!E28</f>
        <v>2</v>
      </c>
      <c r="E32" s="140">
        <v>2.4906250000000002E-3</v>
      </c>
      <c r="F32" s="137">
        <v>335.19</v>
      </c>
      <c r="G32" s="144">
        <f t="shared" si="1"/>
        <v>215.19000000000003</v>
      </c>
      <c r="H32" s="82"/>
      <c r="I32" s="82">
        <v>3</v>
      </c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5">
        <f t="shared" si="2"/>
        <v>230.19000000000003</v>
      </c>
    </row>
    <row r="33" spans="1:36" x14ac:dyDescent="0.2">
      <c r="A33">
        <f>Startlijst!B30</f>
        <v>23</v>
      </c>
      <c r="B33">
        <f>Startlijst!C29</f>
        <v>0</v>
      </c>
      <c r="C33" t="str">
        <f>Startlijst!D29</f>
        <v>Florence Boschman</v>
      </c>
      <c r="D33">
        <f>Startlijst!E29</f>
        <v>2</v>
      </c>
      <c r="E33" s="139">
        <v>1.6646990740740739E-3</v>
      </c>
      <c r="F33" s="137">
        <v>223.83</v>
      </c>
      <c r="G33" s="144">
        <f t="shared" si="1"/>
        <v>143.82999999999998</v>
      </c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4">
        <f t="shared" si="2"/>
        <v>143.82999999999998</v>
      </c>
    </row>
    <row r="34" spans="1:36" x14ac:dyDescent="0.2">
      <c r="A34">
        <f>Startlijst!B31</f>
        <v>24</v>
      </c>
      <c r="B34">
        <f>Startlijst!C30</f>
        <v>0</v>
      </c>
      <c r="C34" t="str">
        <f>Startlijst!D30</f>
        <v>Wouter Kuenen</v>
      </c>
      <c r="D34">
        <f>Startlijst!E30</f>
        <v>3</v>
      </c>
      <c r="E34" s="139">
        <v>2.3694444444444444E-3</v>
      </c>
      <c r="F34" s="137">
        <v>324.72000000000003</v>
      </c>
      <c r="G34" s="144">
        <f t="shared" si="1"/>
        <v>204.72</v>
      </c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5">
        <f t="shared" si="2"/>
        <v>204.72</v>
      </c>
    </row>
    <row r="35" spans="1:36" x14ac:dyDescent="0.2">
      <c r="A35">
        <f>Startlijst!B32</f>
        <v>0</v>
      </c>
      <c r="B35">
        <f>Startlijst!C31</f>
        <v>0</v>
      </c>
      <c r="C35" t="str">
        <f>Startlijst!D31</f>
        <v>Randy van Hoenselaar</v>
      </c>
      <c r="D35">
        <f>Startlijst!E31</f>
        <v>1</v>
      </c>
      <c r="E35" s="139"/>
      <c r="G35" s="144">
        <f t="shared" si="1"/>
        <v>0</v>
      </c>
      <c r="H35" s="144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4">
        <f t="shared" si="2"/>
        <v>0</v>
      </c>
    </row>
    <row r="36" spans="1:36" x14ac:dyDescent="0.2">
      <c r="A36">
        <f>Startlijst!B33</f>
        <v>25</v>
      </c>
      <c r="B36">
        <f>Startlijst!C32</f>
        <v>0</v>
      </c>
      <c r="C36">
        <f>Startlijst!D32</f>
        <v>0</v>
      </c>
      <c r="D36">
        <f>Startlijst!E32</f>
        <v>0</v>
      </c>
      <c r="E36" s="140"/>
      <c r="G36" s="144">
        <f t="shared" si="1"/>
        <v>0</v>
      </c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  <c r="AA36" s="82"/>
      <c r="AB36" s="82"/>
      <c r="AC36" s="82"/>
      <c r="AD36" s="82"/>
      <c r="AE36" s="82"/>
      <c r="AF36" s="82"/>
      <c r="AG36" s="82"/>
      <c r="AH36" s="82"/>
      <c r="AI36" s="82"/>
      <c r="AJ36" s="85">
        <f t="shared" si="2"/>
        <v>0</v>
      </c>
    </row>
    <row r="37" spans="1:36" x14ac:dyDescent="0.2">
      <c r="A37">
        <f>Startlijst!B34</f>
        <v>26</v>
      </c>
      <c r="B37">
        <f>Startlijst!C33</f>
        <v>0</v>
      </c>
      <c r="C37" t="str">
        <f>Startlijst!D33</f>
        <v>Yenthe van Dartel</v>
      </c>
      <c r="D37">
        <f>Startlijst!E33</f>
        <v>2</v>
      </c>
      <c r="E37" s="139"/>
      <c r="G37" s="144">
        <f t="shared" si="1"/>
        <v>0</v>
      </c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4">
        <f t="shared" si="2"/>
        <v>0</v>
      </c>
    </row>
    <row r="38" spans="1:36" x14ac:dyDescent="0.2">
      <c r="A38">
        <f>Startlijst!B35</f>
        <v>27</v>
      </c>
      <c r="B38">
        <f>Startlijst!C34</f>
        <v>0</v>
      </c>
      <c r="C38" t="str">
        <f>Startlijst!D34</f>
        <v>Karlin Jansen</v>
      </c>
      <c r="D38">
        <f>Startlijst!E34</f>
        <v>3</v>
      </c>
      <c r="E38" s="140"/>
      <c r="G38" s="144">
        <f t="shared" si="1"/>
        <v>0</v>
      </c>
      <c r="H38" s="82"/>
      <c r="I38" s="82"/>
      <c r="J38" s="82"/>
      <c r="K38" s="82"/>
      <c r="L38" s="82"/>
      <c r="M38" s="82"/>
      <c r="N38" s="82">
        <v>1</v>
      </c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5">
        <f t="shared" si="2"/>
        <v>10000</v>
      </c>
    </row>
    <row r="39" spans="1:36" x14ac:dyDescent="0.2">
      <c r="A39">
        <f>Startlijst!B36</f>
        <v>28</v>
      </c>
      <c r="B39">
        <f>Startlijst!C35</f>
        <v>0</v>
      </c>
      <c r="C39" t="str">
        <f>Startlijst!D35</f>
        <v>Ilse Kuenen Rianne</v>
      </c>
      <c r="D39">
        <f>Startlijst!E35</f>
        <v>2</v>
      </c>
      <c r="E39" s="139">
        <v>1.1659722222222223E-3</v>
      </c>
      <c r="F39" s="137">
        <v>140.74</v>
      </c>
      <c r="G39" s="144">
        <f t="shared" si="1"/>
        <v>100.74000000000001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4">
        <f t="shared" si="2"/>
        <v>100.74000000000001</v>
      </c>
    </row>
    <row r="40" spans="1:36" x14ac:dyDescent="0.2">
      <c r="A40">
        <f>Startlijst!B37</f>
        <v>29</v>
      </c>
      <c r="B40">
        <f>Startlijst!C36</f>
        <v>0</v>
      </c>
      <c r="C40" t="e">
        <f>Startlijst!#REF!</f>
        <v>#REF!</v>
      </c>
      <c r="D40" t="e">
        <f>Startlijst!#REF!</f>
        <v>#REF!</v>
      </c>
      <c r="E40" s="139">
        <v>2.0222222222222221E-3</v>
      </c>
      <c r="F40" s="137">
        <v>254.72</v>
      </c>
      <c r="G40" s="144">
        <f t="shared" ref="G40" si="3">E40*86400</f>
        <v>174.72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5">
        <f t="shared" si="2"/>
        <v>174.72</v>
      </c>
    </row>
    <row r="41" spans="1:36" x14ac:dyDescent="0.2">
      <c r="A41">
        <f>Startlijst!B38</f>
        <v>30</v>
      </c>
      <c r="B41">
        <f>Startlijst!C37</f>
        <v>0</v>
      </c>
      <c r="C41" t="str">
        <f>Startlijst!D37</f>
        <v>Fien Hensen</v>
      </c>
      <c r="D41">
        <f>Startlijst!E37</f>
        <v>2</v>
      </c>
      <c r="E41" s="139">
        <v>2.5774305555555555E-3</v>
      </c>
      <c r="F41" s="137">
        <v>342.69</v>
      </c>
      <c r="G41" s="144">
        <f t="shared" si="1"/>
        <v>222.69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4">
        <f t="shared" si="2"/>
        <v>222.69</v>
      </c>
    </row>
    <row r="42" spans="1:36" x14ac:dyDescent="0.2">
      <c r="A42">
        <f>Startlijst!B39</f>
        <v>31</v>
      </c>
      <c r="B42">
        <f>Startlijst!C38</f>
        <v>0</v>
      </c>
      <c r="C42" t="str">
        <f>Startlijst!D36</f>
        <v xml:space="preserve">Lashenda Loos </v>
      </c>
      <c r="D42">
        <f>Startlijst!E36</f>
        <v>2</v>
      </c>
      <c r="E42" s="139"/>
      <c r="G42" s="144">
        <f t="shared" si="1"/>
        <v>0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5">
        <f t="shared" si="2"/>
        <v>0</v>
      </c>
    </row>
    <row r="43" spans="1:36" x14ac:dyDescent="0.2">
      <c r="A43">
        <f>Startlijst!B40</f>
        <v>32</v>
      </c>
      <c r="B43">
        <f>Startlijst!C39</f>
        <v>0</v>
      </c>
      <c r="C43" t="str">
        <f>Startlijst!D39</f>
        <v>Lunna Knook</v>
      </c>
      <c r="D43">
        <f>Startlijst!E39</f>
        <v>3</v>
      </c>
      <c r="E43" s="139"/>
      <c r="G43" s="144">
        <f t="shared" si="1"/>
        <v>0</v>
      </c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4"/>
    </row>
    <row r="44" spans="1:36" x14ac:dyDescent="0.2">
      <c r="A44">
        <f>Startlijst!B43</f>
        <v>0</v>
      </c>
      <c r="B44">
        <f>Startlijst!C42</f>
        <v>0</v>
      </c>
      <c r="C44">
        <f>Startlijst!D42</f>
        <v>0</v>
      </c>
      <c r="D44">
        <f>Startlijst!E42</f>
        <v>0</v>
      </c>
      <c r="E44" s="139"/>
      <c r="G44" s="144">
        <f t="shared" si="1"/>
        <v>0</v>
      </c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  <c r="Y44" s="81"/>
      <c r="Z44" s="81"/>
      <c r="AA44" s="81"/>
      <c r="AB44" s="81"/>
      <c r="AC44" s="81"/>
      <c r="AD44" s="81"/>
      <c r="AE44" s="81"/>
      <c r="AF44" s="81"/>
      <c r="AG44" s="81"/>
      <c r="AH44" s="81"/>
      <c r="AI44" s="81"/>
      <c r="AJ44" s="84"/>
    </row>
    <row r="45" spans="1:36" x14ac:dyDescent="0.2">
      <c r="A45">
        <f>Startlijst!B44</f>
        <v>0</v>
      </c>
      <c r="B45">
        <f>Startlijst!C43</f>
        <v>0</v>
      </c>
      <c r="C45">
        <f>Startlijst!D43</f>
        <v>0</v>
      </c>
      <c r="D45">
        <f>Startlijst!E43</f>
        <v>0</v>
      </c>
      <c r="E45" s="139"/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4"/>
    </row>
    <row r="46" spans="1:36" x14ac:dyDescent="0.2">
      <c r="A46">
        <f>Startlijst!B45</f>
        <v>0</v>
      </c>
      <c r="B46">
        <f>Startlijst!C44</f>
        <v>0</v>
      </c>
      <c r="C46">
        <f>Startlijst!D44</f>
        <v>0</v>
      </c>
      <c r="D46">
        <f>Startlijst!E44</f>
        <v>0</v>
      </c>
      <c r="E46" s="139"/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4"/>
    </row>
    <row r="47" spans="1:36" x14ac:dyDescent="0.2">
      <c r="E47" s="139"/>
    </row>
    <row r="48" spans="1:36" x14ac:dyDescent="0.2">
      <c r="E48" s="139"/>
    </row>
    <row r="49" spans="5:5" x14ac:dyDescent="0.2">
      <c r="E49" s="139"/>
    </row>
    <row r="50" spans="5:5" x14ac:dyDescent="0.2">
      <c r="E50" s="139"/>
    </row>
    <row r="51" spans="5:5" x14ac:dyDescent="0.2">
      <c r="E51" s="139"/>
    </row>
    <row r="52" spans="5:5" x14ac:dyDescent="0.2">
      <c r="E52" s="139"/>
    </row>
    <row r="53" spans="5:5" x14ac:dyDescent="0.2">
      <c r="E53" s="139"/>
    </row>
    <row r="54" spans="5:5" x14ac:dyDescent="0.2">
      <c r="E54" s="139"/>
    </row>
    <row r="55" spans="5:5" x14ac:dyDescent="0.2">
      <c r="E55" s="139"/>
    </row>
    <row r="56" spans="5:5" x14ac:dyDescent="0.2">
      <c r="E56" s="77"/>
    </row>
  </sheetData>
  <pageMargins left="0.11811023622047245" right="0.11811023622047245" top="0.94488188976377963" bottom="0.19685039370078741" header="0.19685039370078741" footer="0.11811023622047245"/>
  <pageSetup paperSize="9" scale="37" fitToHeight="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I64"/>
  <sheetViews>
    <sheetView workbookViewId="0">
      <selection activeCell="F65" sqref="F65"/>
    </sheetView>
  </sheetViews>
  <sheetFormatPr baseColWidth="10" defaultColWidth="8.83203125" defaultRowHeight="15" x14ac:dyDescent="0.2"/>
  <cols>
    <col min="2" max="2" width="6" customWidth="1"/>
    <col min="3" max="3" width="7.5" customWidth="1"/>
    <col min="4" max="4" width="22.5" customWidth="1"/>
    <col min="5" max="5" width="13.5" customWidth="1"/>
    <col min="6" max="6" width="9.6640625" customWidth="1"/>
    <col min="7" max="7" width="9.1640625" customWidth="1"/>
    <col min="8" max="8" width="10.33203125" customWidth="1"/>
  </cols>
  <sheetData>
    <row r="2" spans="2:9" ht="16" thickBot="1" x14ac:dyDescent="0.25"/>
    <row r="3" spans="2:9" ht="22" thickBot="1" x14ac:dyDescent="0.3">
      <c r="B3" s="8" t="s">
        <v>99</v>
      </c>
      <c r="C3" s="9"/>
      <c r="D3" s="10"/>
      <c r="E3" s="10"/>
      <c r="F3" s="110"/>
    </row>
    <row r="4" spans="2:9" ht="20" thickBot="1" x14ac:dyDescent="0.25">
      <c r="B4" s="31"/>
      <c r="C4" s="32"/>
      <c r="D4" s="33" t="s">
        <v>33</v>
      </c>
      <c r="E4" s="32"/>
      <c r="F4" s="111"/>
    </row>
    <row r="5" spans="2:9" ht="42.75" customHeight="1" thickBot="1" x14ac:dyDescent="0.25">
      <c r="B5" s="45"/>
      <c r="C5" s="145" t="s">
        <v>32</v>
      </c>
      <c r="D5" s="145" t="s">
        <v>0</v>
      </c>
      <c r="E5" s="145" t="s">
        <v>1</v>
      </c>
      <c r="F5" s="146" t="s">
        <v>139</v>
      </c>
      <c r="G5" s="146" t="s">
        <v>140</v>
      </c>
      <c r="H5" s="146" t="s">
        <v>141</v>
      </c>
    </row>
    <row r="6" spans="2:9" x14ac:dyDescent="0.2">
      <c r="D6" t="str">
        <f>'1e manche zaterdag'!C13</f>
        <v>Jennifer de Graaf</v>
      </c>
      <c r="E6">
        <f>'1e manche zaterdag'!D13</f>
        <v>3</v>
      </c>
      <c r="F6">
        <f>'1e manche zaterdag'!AJ13</f>
        <v>139.5</v>
      </c>
      <c r="G6">
        <f>'2e manche zaterdag'!AJ13</f>
        <v>147.83000000000001</v>
      </c>
      <c r="H6">
        <f>G6+F6</f>
        <v>287.33000000000004</v>
      </c>
    </row>
    <row r="7" spans="2:9" x14ac:dyDescent="0.2">
      <c r="D7" t="str">
        <f>'1e manche zaterdag'!C14</f>
        <v>Caroline Verweijmeren</v>
      </c>
      <c r="E7">
        <f>'1e manche zaterdag'!D14</f>
        <v>3</v>
      </c>
      <c r="F7">
        <f>'1e manche zaterdag'!AJ14</f>
        <v>159.49</v>
      </c>
      <c r="G7">
        <f>'2e manche zaterdag'!AJ14</f>
        <v>150.26000000000002</v>
      </c>
      <c r="H7">
        <f t="shared" ref="H7:H55" si="0">G7+F7</f>
        <v>309.75</v>
      </c>
    </row>
    <row r="8" spans="2:9" x14ac:dyDescent="0.2">
      <c r="D8" t="str">
        <f>'1e manche zaterdag'!C15</f>
        <v>Minke Hogenvorst</v>
      </c>
      <c r="E8">
        <f>'1e manche zaterdag'!D15</f>
        <v>3</v>
      </c>
      <c r="F8">
        <f>'1e manche zaterdag'!AJ15</f>
        <v>196.37999999999997</v>
      </c>
      <c r="G8">
        <f>'2e manche zaterdag'!AJ15</f>
        <v>171.83</v>
      </c>
      <c r="H8">
        <f t="shared" si="0"/>
        <v>368.21</v>
      </c>
    </row>
    <row r="9" spans="2:9" x14ac:dyDescent="0.2">
      <c r="D9" t="str">
        <f>'1e manche zaterdag'!C16</f>
        <v>Annabel Peeters</v>
      </c>
      <c r="E9">
        <f>'1e manche zaterdag'!D16</f>
        <v>1</v>
      </c>
      <c r="F9">
        <f>'1e manche zaterdag'!AJ16</f>
        <v>130.08000000000001</v>
      </c>
      <c r="G9">
        <f>'2e manche zaterdag'!AJ16</f>
        <v>132.87</v>
      </c>
      <c r="H9">
        <f t="shared" si="0"/>
        <v>262.95000000000005</v>
      </c>
    </row>
    <row r="10" spans="2:9" x14ac:dyDescent="0.2">
      <c r="D10" t="str">
        <f>'1e manche zaterdag'!C17</f>
        <v>Ilse Kuenen  Baukje</v>
      </c>
      <c r="E10">
        <f>'1e manche zaterdag'!D17</f>
        <v>2</v>
      </c>
      <c r="F10">
        <f>'1e manche zaterdag'!AJ17</f>
        <v>0</v>
      </c>
      <c r="G10">
        <f>'2e manche zaterdag'!AJ17</f>
        <v>0</v>
      </c>
      <c r="H10">
        <f t="shared" si="0"/>
        <v>0</v>
      </c>
    </row>
    <row r="11" spans="2:9" x14ac:dyDescent="0.2">
      <c r="D11" t="str">
        <f>'1e manche zaterdag'!C18</f>
        <v>Lashenda Loos</v>
      </c>
      <c r="E11">
        <f>'1e manche zaterdag'!D18</f>
        <v>2</v>
      </c>
      <c r="F11">
        <f>'1e manche zaterdag'!AJ18</f>
        <v>0</v>
      </c>
      <c r="G11">
        <f>'2e manche zaterdag'!AJ18</f>
        <v>0</v>
      </c>
      <c r="H11">
        <f t="shared" si="0"/>
        <v>0</v>
      </c>
    </row>
    <row r="12" spans="2:9" x14ac:dyDescent="0.2">
      <c r="D12" t="e">
        <f>'1e manche zaterdag'!C19</f>
        <v>#REF!</v>
      </c>
      <c r="E12" t="e">
        <f>'1e manche zaterdag'!D19</f>
        <v>#REF!</v>
      </c>
      <c r="F12">
        <f>'1e manche zaterdag'!AJ19</f>
        <v>0</v>
      </c>
      <c r="G12">
        <f>'2e manche zaterdag'!AJ19</f>
        <v>0</v>
      </c>
      <c r="H12">
        <f t="shared" si="0"/>
        <v>0</v>
      </c>
    </row>
    <row r="13" spans="2:9" x14ac:dyDescent="0.2">
      <c r="D13" t="str">
        <f>'1e manche zaterdag'!C20</f>
        <v>Carlijn Kuenen</v>
      </c>
      <c r="E13">
        <f>'1e manche zaterdag'!D20</f>
        <v>2</v>
      </c>
      <c r="F13">
        <f>'1e manche zaterdag'!AJ20</f>
        <v>0</v>
      </c>
      <c r="G13">
        <f>'2e manche zaterdag'!AJ20</f>
        <v>0</v>
      </c>
      <c r="H13">
        <f t="shared" si="0"/>
        <v>0</v>
      </c>
    </row>
    <row r="14" spans="2:9" x14ac:dyDescent="0.2">
      <c r="D14" t="str">
        <f>'1e manche zaterdag'!C23</f>
        <v>Jan van Riel</v>
      </c>
      <c r="E14">
        <f>'1e manche zaterdag'!D23</f>
        <v>3</v>
      </c>
      <c r="F14" s="147">
        <f>'1e manche zaterdag'!AJ23</f>
        <v>147.13999999999999</v>
      </c>
      <c r="G14" s="147">
        <f>'2e manche zaterdag'!AJ23</f>
        <v>134.99</v>
      </c>
      <c r="H14" s="147">
        <f t="shared" ref="H14:H33" si="1">G14+F14</f>
        <v>282.13</v>
      </c>
      <c r="I14">
        <v>1</v>
      </c>
    </row>
    <row r="15" spans="2:9" x14ac:dyDescent="0.2">
      <c r="D15" t="e">
        <f>'1e manche zaterdag'!C40</f>
        <v>#REF!</v>
      </c>
      <c r="E15" t="e">
        <f>'1e manche zaterdag'!D40</f>
        <v>#REF!</v>
      </c>
      <c r="F15" s="147">
        <f>'1e manche zaterdag'!AJ40</f>
        <v>203.64000000000001</v>
      </c>
      <c r="G15" s="147">
        <f>'2e manche zaterdag'!AJ40</f>
        <v>174.72</v>
      </c>
      <c r="H15" s="147">
        <f t="shared" si="1"/>
        <v>378.36</v>
      </c>
      <c r="I15">
        <v>2</v>
      </c>
    </row>
    <row r="16" spans="2:9" x14ac:dyDescent="0.2">
      <c r="D16" t="str">
        <f>'1e manche zaterdag'!C21</f>
        <v>Elin de Korte</v>
      </c>
      <c r="E16">
        <f>'1e manche zaterdag'!D21</f>
        <v>2</v>
      </c>
      <c r="F16" s="147">
        <f>'1e manche zaterdag'!AJ21</f>
        <v>353.66999999999996</v>
      </c>
      <c r="G16" s="147">
        <f>'2e manche zaterdag'!AJ21</f>
        <v>270.87</v>
      </c>
      <c r="H16" s="147">
        <f t="shared" si="1"/>
        <v>624.54</v>
      </c>
      <c r="I16">
        <v>3</v>
      </c>
    </row>
    <row r="17" spans="4:9" x14ac:dyDescent="0.2">
      <c r="D17" t="str">
        <f>'1e manche zaterdag'!C24</f>
        <v>Nickey Jaspers</v>
      </c>
      <c r="E17">
        <f>'1e manche zaterdag'!D24</f>
        <v>3</v>
      </c>
      <c r="F17">
        <f>'1e manche zaterdag'!AJ24</f>
        <v>0</v>
      </c>
      <c r="G17">
        <f>'2e manche zaterdag'!AJ24</f>
        <v>0</v>
      </c>
      <c r="H17">
        <f t="shared" si="1"/>
        <v>0</v>
      </c>
    </row>
    <row r="18" spans="4:9" x14ac:dyDescent="0.2">
      <c r="D18">
        <f>'1e manche zaterdag'!C25</f>
        <v>0</v>
      </c>
      <c r="E18">
        <f>'1e manche zaterdag'!D25</f>
        <v>0</v>
      </c>
      <c r="F18">
        <f>'1e manche zaterdag'!AJ25</f>
        <v>0</v>
      </c>
      <c r="G18">
        <f>'2e manche zaterdag'!AJ25</f>
        <v>0</v>
      </c>
      <c r="H18">
        <f t="shared" si="1"/>
        <v>0</v>
      </c>
    </row>
    <row r="19" spans="4:9" x14ac:dyDescent="0.2">
      <c r="D19" t="e">
        <f>'1e manche zaterdag'!C26</f>
        <v>#REF!</v>
      </c>
      <c r="E19" t="e">
        <f>'1e manche zaterdag'!D26</f>
        <v>#REF!</v>
      </c>
      <c r="F19">
        <f>'1e manche zaterdag'!AJ26</f>
        <v>0</v>
      </c>
      <c r="G19">
        <f>'2e manche zaterdag'!AJ26</f>
        <v>0</v>
      </c>
      <c r="H19">
        <f t="shared" si="1"/>
        <v>0</v>
      </c>
    </row>
    <row r="20" spans="4:9" x14ac:dyDescent="0.2">
      <c r="D20" t="str">
        <f>'1e manche zaterdag'!C27</f>
        <v>Slepen en verkennen</v>
      </c>
      <c r="E20">
        <f>'1e manche zaterdag'!D27</f>
        <v>0</v>
      </c>
      <c r="F20">
        <f>'1e manche zaterdag'!AJ27</f>
        <v>0</v>
      </c>
      <c r="G20">
        <f>'2e manche zaterdag'!AJ27</f>
        <v>0</v>
      </c>
      <c r="H20">
        <f t="shared" si="1"/>
        <v>0</v>
      </c>
    </row>
    <row r="21" spans="4:9" x14ac:dyDescent="0.2">
      <c r="D21">
        <f>'1e manche zaterdag'!C28</f>
        <v>0</v>
      </c>
      <c r="E21">
        <f>'1e manche zaterdag'!D28</f>
        <v>0</v>
      </c>
      <c r="F21">
        <f>'1e manche zaterdag'!AJ28</f>
        <v>0</v>
      </c>
      <c r="G21">
        <f>'2e manche zaterdag'!AJ28</f>
        <v>0</v>
      </c>
      <c r="H21">
        <f t="shared" si="1"/>
        <v>0</v>
      </c>
    </row>
    <row r="22" spans="4:9" x14ac:dyDescent="0.2">
      <c r="D22" t="str">
        <f>'1e manche zaterdag'!C29</f>
        <v>Stacey van Hoenselaar</v>
      </c>
      <c r="E22">
        <f>'1e manche zaterdag'!D29</f>
        <v>2</v>
      </c>
      <c r="F22">
        <f>'1e manche zaterdag'!AJ29</f>
        <v>152.55000000000001</v>
      </c>
      <c r="G22">
        <f>'2e manche zaterdag'!AJ29</f>
        <v>154.4</v>
      </c>
      <c r="H22">
        <f t="shared" si="1"/>
        <v>306.95000000000005</v>
      </c>
    </row>
    <row r="23" spans="4:9" x14ac:dyDescent="0.2">
      <c r="D23" t="str">
        <f>'1e manche zaterdag'!C30</f>
        <v>Jonna Tegelaar</v>
      </c>
      <c r="E23">
        <f>'1e manche zaterdag'!D30</f>
        <v>2</v>
      </c>
      <c r="F23">
        <f>'1e manche zaterdag'!AJ30</f>
        <v>162.01999999999998</v>
      </c>
      <c r="G23">
        <f>'2e manche zaterdag'!AJ30</f>
        <v>154.22</v>
      </c>
      <c r="H23">
        <f t="shared" si="1"/>
        <v>316.24</v>
      </c>
    </row>
    <row r="24" spans="4:9" x14ac:dyDescent="0.2">
      <c r="D24" t="str">
        <f>'1e manche zaterdag'!C31</f>
        <v>Chrissy van Hoenselaar</v>
      </c>
      <c r="E24">
        <f>'1e manche zaterdag'!D31</f>
        <v>1</v>
      </c>
      <c r="F24">
        <f>'1e manche zaterdag'!AJ31</f>
        <v>168.36999999999998</v>
      </c>
      <c r="G24">
        <f>'2e manche zaterdag'!AJ31</f>
        <v>125.03</v>
      </c>
      <c r="H24">
        <f t="shared" si="1"/>
        <v>293.39999999999998</v>
      </c>
    </row>
    <row r="25" spans="4:9" x14ac:dyDescent="0.2">
      <c r="D25" t="str">
        <f>'1e manche zaterdag'!C32</f>
        <v>Suus Bergacker</v>
      </c>
      <c r="E25">
        <f>'1e manche zaterdag'!D32</f>
        <v>2</v>
      </c>
      <c r="F25">
        <f>'1e manche zaterdag'!AJ32</f>
        <v>336.04</v>
      </c>
      <c r="G25">
        <f>'2e manche zaterdag'!AJ32</f>
        <v>230.19000000000003</v>
      </c>
      <c r="H25">
        <f t="shared" si="1"/>
        <v>566.23</v>
      </c>
    </row>
    <row r="26" spans="4:9" x14ac:dyDescent="0.2">
      <c r="D26" t="str">
        <f>'1e manche zaterdag'!C33</f>
        <v>Florence Boschman</v>
      </c>
      <c r="E26">
        <f>'1e manche zaterdag'!D33</f>
        <v>2</v>
      </c>
      <c r="F26">
        <f>'1e manche zaterdag'!AJ33</f>
        <v>147.75</v>
      </c>
      <c r="G26">
        <f>'2e manche zaterdag'!AJ33</f>
        <v>143.82999999999998</v>
      </c>
      <c r="H26">
        <f t="shared" si="1"/>
        <v>291.58</v>
      </c>
    </row>
    <row r="27" spans="4:9" x14ac:dyDescent="0.2">
      <c r="D27" t="str">
        <f>'1e manche zaterdag'!C34</f>
        <v>Wouter Kuenen</v>
      </c>
      <c r="E27">
        <f>'1e manche zaterdag'!D34</f>
        <v>3</v>
      </c>
      <c r="F27">
        <f>'1e manche zaterdag'!AJ34</f>
        <v>218.32999999999998</v>
      </c>
      <c r="G27">
        <f>'2e manche zaterdag'!AJ34</f>
        <v>204.72</v>
      </c>
      <c r="H27">
        <f t="shared" si="1"/>
        <v>423.04999999999995</v>
      </c>
    </row>
    <row r="28" spans="4:9" x14ac:dyDescent="0.2">
      <c r="D28" t="str">
        <f>'1e manche zaterdag'!C35</f>
        <v>Randy van Hoenselaar</v>
      </c>
      <c r="E28">
        <f>'1e manche zaterdag'!D35</f>
        <v>1</v>
      </c>
      <c r="F28">
        <f>'1e manche zaterdag'!AJ35</f>
        <v>0</v>
      </c>
      <c r="G28">
        <f>'2e manche zaterdag'!AJ35</f>
        <v>0</v>
      </c>
      <c r="H28">
        <f t="shared" si="1"/>
        <v>0</v>
      </c>
    </row>
    <row r="29" spans="4:9" x14ac:dyDescent="0.2">
      <c r="D29">
        <f>'1e manche zaterdag'!C36</f>
        <v>0</v>
      </c>
      <c r="E29">
        <f>'1e manche zaterdag'!D36</f>
        <v>0</v>
      </c>
      <c r="F29">
        <f>'1e manche zaterdag'!AJ36</f>
        <v>0</v>
      </c>
      <c r="G29">
        <f>'2e manche zaterdag'!AJ36</f>
        <v>0</v>
      </c>
      <c r="H29">
        <f t="shared" si="1"/>
        <v>0</v>
      </c>
    </row>
    <row r="30" spans="4:9" x14ac:dyDescent="0.2">
      <c r="D30" t="str">
        <f>'1e manche zaterdag'!C37</f>
        <v>Yenthe van Dartel</v>
      </c>
      <c r="E30">
        <f>'1e manche zaterdag'!D37</f>
        <v>2</v>
      </c>
      <c r="F30">
        <f>'1e manche zaterdag'!AJ37</f>
        <v>0</v>
      </c>
      <c r="G30">
        <f>'2e manche zaterdag'!AJ37</f>
        <v>0</v>
      </c>
      <c r="H30">
        <f t="shared" si="1"/>
        <v>0</v>
      </c>
    </row>
    <row r="31" spans="4:9" x14ac:dyDescent="0.2">
      <c r="D31" t="str">
        <f>'1e manche zaterdag'!C22</f>
        <v>Melissa Coppens</v>
      </c>
      <c r="E31">
        <f>'1e manche zaterdag'!D22</f>
        <v>3</v>
      </c>
      <c r="F31" s="147">
        <f>'1e manche zaterdag'!AJ22</f>
        <v>353.66999999999996</v>
      </c>
      <c r="G31" s="147">
        <f>'2e manche zaterdag'!AJ22</f>
        <v>285.85999999999996</v>
      </c>
      <c r="H31" s="147">
        <f t="shared" si="1"/>
        <v>639.53</v>
      </c>
      <c r="I31">
        <v>4</v>
      </c>
    </row>
    <row r="32" spans="4:9" x14ac:dyDescent="0.2">
      <c r="D32" t="str">
        <f>'1e manche zaterdag'!C39</f>
        <v>Ilse Kuenen Rianne</v>
      </c>
      <c r="E32">
        <f>'1e manche zaterdag'!D39</f>
        <v>2</v>
      </c>
      <c r="F32" s="147">
        <f>'1e manche zaterdag'!AJ39</f>
        <v>10000</v>
      </c>
      <c r="G32" s="147">
        <f>'2e manche zaterdag'!AJ39</f>
        <v>100.74000000000001</v>
      </c>
      <c r="H32" s="147">
        <f t="shared" si="1"/>
        <v>10100.74</v>
      </c>
    </row>
    <row r="33" spans="4:8" x14ac:dyDescent="0.2">
      <c r="D33" t="str">
        <f>'1e manche zaterdag'!C38</f>
        <v>Karlin Jansen</v>
      </c>
      <c r="E33">
        <f>'1e manche zaterdag'!D38</f>
        <v>3</v>
      </c>
      <c r="F33" s="147">
        <f>'1e manche zaterdag'!AJ38</f>
        <v>10000</v>
      </c>
      <c r="G33" s="147">
        <f>'2e manche zaterdag'!AJ38</f>
        <v>10000</v>
      </c>
      <c r="H33" s="147">
        <f t="shared" si="1"/>
        <v>20000</v>
      </c>
    </row>
    <row r="34" spans="4:8" x14ac:dyDescent="0.2">
      <c r="D34" t="str">
        <f>'1e manche zaterdag'!C41</f>
        <v>Fien Hensen</v>
      </c>
      <c r="E34">
        <f>'1e manche zaterdag'!D41</f>
        <v>2</v>
      </c>
      <c r="F34">
        <f>'1e manche zaterdag'!AJ41</f>
        <v>208.91000000000003</v>
      </c>
      <c r="G34">
        <f>'2e manche zaterdag'!AJ41</f>
        <v>222.69</v>
      </c>
      <c r="H34">
        <f t="shared" si="0"/>
        <v>431.6</v>
      </c>
    </row>
    <row r="35" spans="4:8" x14ac:dyDescent="0.2">
      <c r="D35" t="str">
        <f>'1e manche zaterdag'!C42</f>
        <v xml:space="preserve">Lashenda Loos </v>
      </c>
      <c r="E35">
        <f>'1e manche zaterdag'!D42</f>
        <v>2</v>
      </c>
      <c r="F35">
        <f>'1e manche zaterdag'!AJ42</f>
        <v>0</v>
      </c>
      <c r="G35">
        <f>'2e manche zaterdag'!AJ42</f>
        <v>0</v>
      </c>
      <c r="H35">
        <f t="shared" si="0"/>
        <v>0</v>
      </c>
    </row>
    <row r="36" spans="4:8" x14ac:dyDescent="0.2">
      <c r="D36" t="str">
        <f>'1e manche zaterdag'!C43</f>
        <v>Lunna Knook</v>
      </c>
      <c r="E36">
        <f>'1e manche zaterdag'!D43</f>
        <v>3</v>
      </c>
      <c r="F36">
        <f>'1e manche zaterdag'!AJ43</f>
        <v>0</v>
      </c>
      <c r="G36">
        <f>'2e manche zaterdag'!AJ43</f>
        <v>0</v>
      </c>
      <c r="H36">
        <f t="shared" si="0"/>
        <v>0</v>
      </c>
    </row>
    <row r="37" spans="4:8" x14ac:dyDescent="0.2">
      <c r="D37">
        <f>'1e manche zaterdag'!C44</f>
        <v>0</v>
      </c>
      <c r="E37">
        <f>'1e manche zaterdag'!D44</f>
        <v>0</v>
      </c>
      <c r="F37">
        <f>'1e manche zaterdag'!AJ44</f>
        <v>0</v>
      </c>
      <c r="G37">
        <f>'2e manche zaterdag'!AJ44</f>
        <v>0</v>
      </c>
      <c r="H37">
        <f t="shared" si="0"/>
        <v>0</v>
      </c>
    </row>
    <row r="38" spans="4:8" x14ac:dyDescent="0.2">
      <c r="D38">
        <f>'1e manche zaterdag'!C45</f>
        <v>0</v>
      </c>
      <c r="E38">
        <f>'1e manche zaterdag'!D45</f>
        <v>0</v>
      </c>
      <c r="F38">
        <f>'1e manche zaterdag'!AJ45</f>
        <v>0</v>
      </c>
      <c r="G38">
        <f>'2e manche zaterdag'!AJ45</f>
        <v>0</v>
      </c>
      <c r="H38">
        <f t="shared" si="0"/>
        <v>0</v>
      </c>
    </row>
    <row r="39" spans="4:8" x14ac:dyDescent="0.2">
      <c r="D39">
        <f>'1e manche zaterdag'!C46</f>
        <v>0</v>
      </c>
      <c r="E39">
        <f>'1e manche zaterdag'!D46</f>
        <v>0</v>
      </c>
      <c r="F39">
        <f>'1e manche zaterdag'!AJ46</f>
        <v>0</v>
      </c>
      <c r="G39">
        <f>'2e manche zaterdag'!AJ46</f>
        <v>0</v>
      </c>
      <c r="H39">
        <f t="shared" si="0"/>
        <v>0</v>
      </c>
    </row>
    <row r="40" spans="4:8" x14ac:dyDescent="0.2">
      <c r="D40">
        <f>'1e manche zaterdag'!C47</f>
        <v>0</v>
      </c>
      <c r="E40">
        <f>'1e manche zaterdag'!D47</f>
        <v>0</v>
      </c>
      <c r="F40">
        <f>'1e manche zaterdag'!AJ47</f>
        <v>0</v>
      </c>
      <c r="G40">
        <f>'2e manche zaterdag'!AJ47</f>
        <v>0</v>
      </c>
      <c r="H40">
        <f t="shared" si="0"/>
        <v>0</v>
      </c>
    </row>
    <row r="41" spans="4:8" x14ac:dyDescent="0.2">
      <c r="D41">
        <f>'1e manche zaterdag'!C48</f>
        <v>0</v>
      </c>
      <c r="E41">
        <f>'1e manche zaterdag'!D48</f>
        <v>0</v>
      </c>
      <c r="F41">
        <f>'1e manche zaterdag'!AJ48</f>
        <v>0</v>
      </c>
      <c r="G41">
        <f>'2e manche zaterdag'!AJ48</f>
        <v>0</v>
      </c>
      <c r="H41">
        <f t="shared" si="0"/>
        <v>0</v>
      </c>
    </row>
    <row r="42" spans="4:8" x14ac:dyDescent="0.2">
      <c r="D42">
        <f>'1e manche zaterdag'!C49</f>
        <v>0</v>
      </c>
      <c r="E42">
        <f>'1e manche zaterdag'!D49</f>
        <v>0</v>
      </c>
      <c r="F42">
        <f>'1e manche zaterdag'!AJ49</f>
        <v>0</v>
      </c>
      <c r="G42">
        <f>'2e manche zaterdag'!AJ49</f>
        <v>0</v>
      </c>
      <c r="H42">
        <f t="shared" si="0"/>
        <v>0</v>
      </c>
    </row>
    <row r="43" spans="4:8" x14ac:dyDescent="0.2">
      <c r="D43">
        <f>'1e manche zaterdag'!C50</f>
        <v>0</v>
      </c>
      <c r="E43">
        <f>'1e manche zaterdag'!D50</f>
        <v>0</v>
      </c>
      <c r="F43">
        <f>'1e manche zaterdag'!AJ50</f>
        <v>0</v>
      </c>
      <c r="G43">
        <f>'2e manche zaterdag'!AJ50</f>
        <v>0</v>
      </c>
      <c r="H43">
        <f t="shared" si="0"/>
        <v>0</v>
      </c>
    </row>
    <row r="44" spans="4:8" x14ac:dyDescent="0.2">
      <c r="D44">
        <f>'1e manche zaterdag'!C51</f>
        <v>0</v>
      </c>
      <c r="E44">
        <f>'1e manche zaterdag'!D51</f>
        <v>0</v>
      </c>
      <c r="F44">
        <f>'1e manche zaterdag'!AJ51</f>
        <v>0</v>
      </c>
      <c r="G44">
        <f>'2e manche zaterdag'!AJ51</f>
        <v>0</v>
      </c>
      <c r="H44">
        <f t="shared" si="0"/>
        <v>0</v>
      </c>
    </row>
    <row r="45" spans="4:8" x14ac:dyDescent="0.2">
      <c r="D45">
        <f>'1e manche zaterdag'!C52</f>
        <v>0</v>
      </c>
      <c r="E45">
        <f>'1e manche zaterdag'!D52</f>
        <v>0</v>
      </c>
      <c r="F45">
        <f>'1e manche zaterdag'!AJ52</f>
        <v>0</v>
      </c>
      <c r="G45">
        <f>'2e manche zaterdag'!AJ52</f>
        <v>0</v>
      </c>
      <c r="H45">
        <f t="shared" si="0"/>
        <v>0</v>
      </c>
    </row>
    <row r="46" spans="4:8" x14ac:dyDescent="0.2">
      <c r="D46">
        <f>'1e manche zaterdag'!C53</f>
        <v>0</v>
      </c>
      <c r="E46">
        <f>'1e manche zaterdag'!D53</f>
        <v>0</v>
      </c>
      <c r="F46">
        <f>'1e manche zaterdag'!AJ53</f>
        <v>0</v>
      </c>
      <c r="G46">
        <f>'2e manche zaterdag'!AJ53</f>
        <v>0</v>
      </c>
      <c r="H46">
        <f t="shared" si="0"/>
        <v>0</v>
      </c>
    </row>
    <row r="47" spans="4:8" x14ac:dyDescent="0.2">
      <c r="D47">
        <f>'1e manche zaterdag'!C54</f>
        <v>0</v>
      </c>
      <c r="E47">
        <f>'1e manche zaterdag'!D54</f>
        <v>0</v>
      </c>
      <c r="F47">
        <f>'1e manche zaterdag'!AJ54</f>
        <v>0</v>
      </c>
      <c r="G47">
        <f>'2e manche zaterdag'!AJ54</f>
        <v>0</v>
      </c>
      <c r="H47">
        <f t="shared" si="0"/>
        <v>0</v>
      </c>
    </row>
    <row r="48" spans="4:8" x14ac:dyDescent="0.2">
      <c r="D48">
        <f>'1e manche zaterdag'!C55</f>
        <v>0</v>
      </c>
      <c r="E48">
        <f>'1e manche zaterdag'!D55</f>
        <v>0</v>
      </c>
      <c r="F48">
        <f>'1e manche zaterdag'!AJ55</f>
        <v>0</v>
      </c>
      <c r="G48">
        <f>'2e manche zaterdag'!AJ55</f>
        <v>0</v>
      </c>
      <c r="H48">
        <f t="shared" si="0"/>
        <v>0</v>
      </c>
    </row>
    <row r="49" spans="4:8" x14ac:dyDescent="0.2">
      <c r="D49">
        <f>'1e manche zaterdag'!C56</f>
        <v>0</v>
      </c>
      <c r="E49">
        <f>'1e manche zaterdag'!D56</f>
        <v>0</v>
      </c>
      <c r="F49">
        <f>'1e manche zaterdag'!AJ56</f>
        <v>0</v>
      </c>
      <c r="G49">
        <f>'2e manche zaterdag'!AJ56</f>
        <v>0</v>
      </c>
      <c r="H49">
        <f t="shared" si="0"/>
        <v>0</v>
      </c>
    </row>
    <row r="50" spans="4:8" x14ac:dyDescent="0.2">
      <c r="D50">
        <f>'1e manche zaterdag'!C57</f>
        <v>0</v>
      </c>
      <c r="E50">
        <f>'1e manche zaterdag'!D57</f>
        <v>0</v>
      </c>
      <c r="F50">
        <f>'1e manche zaterdag'!AJ57</f>
        <v>0</v>
      </c>
      <c r="G50">
        <f>'2e manche zaterdag'!AJ57</f>
        <v>0</v>
      </c>
      <c r="H50">
        <f t="shared" si="0"/>
        <v>0</v>
      </c>
    </row>
    <row r="51" spans="4:8" x14ac:dyDescent="0.2">
      <c r="D51">
        <f>'1e manche zaterdag'!C58</f>
        <v>0</v>
      </c>
      <c r="E51">
        <f>'1e manche zaterdag'!D58</f>
        <v>0</v>
      </c>
      <c r="F51">
        <f>'1e manche zaterdag'!AJ58</f>
        <v>0</v>
      </c>
      <c r="G51">
        <f>'2e manche zaterdag'!AJ58</f>
        <v>0</v>
      </c>
      <c r="H51">
        <f t="shared" si="0"/>
        <v>0</v>
      </c>
    </row>
    <row r="52" spans="4:8" x14ac:dyDescent="0.2">
      <c r="D52">
        <f>'1e manche zaterdag'!C59</f>
        <v>0</v>
      </c>
      <c r="E52">
        <f>'1e manche zaterdag'!D59</f>
        <v>0</v>
      </c>
      <c r="F52">
        <f>'1e manche zaterdag'!AJ59</f>
        <v>0</v>
      </c>
      <c r="G52">
        <f>'2e manche zaterdag'!AJ59</f>
        <v>0</v>
      </c>
      <c r="H52">
        <f t="shared" si="0"/>
        <v>0</v>
      </c>
    </row>
    <row r="53" spans="4:8" x14ac:dyDescent="0.2">
      <c r="D53">
        <f>'1e manche zaterdag'!C60</f>
        <v>0</v>
      </c>
      <c r="E53">
        <f>'1e manche zaterdag'!D60</f>
        <v>0</v>
      </c>
      <c r="F53">
        <f>'1e manche zaterdag'!AJ60</f>
        <v>0</v>
      </c>
      <c r="G53">
        <f>'2e manche zaterdag'!AJ60</f>
        <v>0</v>
      </c>
      <c r="H53">
        <f t="shared" si="0"/>
        <v>0</v>
      </c>
    </row>
    <row r="54" spans="4:8" x14ac:dyDescent="0.2">
      <c r="D54">
        <f>'1e manche zaterdag'!C61</f>
        <v>0</v>
      </c>
      <c r="E54">
        <f>'1e manche zaterdag'!D61</f>
        <v>0</v>
      </c>
      <c r="F54">
        <f>'1e manche zaterdag'!AJ61</f>
        <v>0</v>
      </c>
      <c r="G54">
        <f>'2e manche zaterdag'!AJ61</f>
        <v>0</v>
      </c>
      <c r="H54">
        <f t="shared" si="0"/>
        <v>0</v>
      </c>
    </row>
    <row r="55" spans="4:8" x14ac:dyDescent="0.2">
      <c r="D55">
        <f>'1e manche zaterdag'!C62</f>
        <v>0</v>
      </c>
      <c r="E55">
        <f>'1e manche zaterdag'!D62</f>
        <v>0</v>
      </c>
      <c r="F55">
        <f>'1e manche zaterdag'!AJ62</f>
        <v>0</v>
      </c>
      <c r="G55">
        <f>'2e manche zaterdag'!AJ62</f>
        <v>0</v>
      </c>
      <c r="H55">
        <f t="shared" si="0"/>
        <v>0</v>
      </c>
    </row>
    <row r="56" spans="4:8" x14ac:dyDescent="0.2">
      <c r="G56">
        <f>'2e manche zaterdag'!AJ63</f>
        <v>0</v>
      </c>
    </row>
    <row r="57" spans="4:8" x14ac:dyDescent="0.2">
      <c r="G57">
        <f>'2e manche zaterdag'!AJ64</f>
        <v>0</v>
      </c>
    </row>
    <row r="58" spans="4:8" x14ac:dyDescent="0.2">
      <c r="G58">
        <f>'2e manche zaterdag'!AJ65</f>
        <v>0</v>
      </c>
    </row>
    <row r="59" spans="4:8" x14ac:dyDescent="0.2">
      <c r="G59">
        <f>'2e manche zaterdag'!AJ66</f>
        <v>0</v>
      </c>
    </row>
    <row r="60" spans="4:8" x14ac:dyDescent="0.2">
      <c r="G60">
        <f>'2e manche zaterdag'!AJ67</f>
        <v>0</v>
      </c>
    </row>
    <row r="61" spans="4:8" x14ac:dyDescent="0.2">
      <c r="F61" s="147"/>
      <c r="G61" s="147"/>
      <c r="H61" s="147"/>
    </row>
    <row r="62" spans="4:8" x14ac:dyDescent="0.2">
      <c r="F62" s="147"/>
      <c r="G62" s="147"/>
      <c r="H62" s="147"/>
    </row>
    <row r="63" spans="4:8" x14ac:dyDescent="0.2">
      <c r="F63" s="147"/>
      <c r="G63" s="147"/>
      <c r="H63" s="147"/>
    </row>
    <row r="64" spans="4:8" x14ac:dyDescent="0.2">
      <c r="F64" s="147"/>
      <c r="G64" s="147"/>
      <c r="H64" s="147"/>
    </row>
  </sheetData>
  <autoFilter ref="C5:H60" xr:uid="{9111E0D9-52AC-4F4B-87D9-DACBB495A128}">
    <sortState xmlns:xlrd2="http://schemas.microsoft.com/office/spreadsheetml/2017/richdata2" ref="C14:H33">
      <sortCondition ref="H5:H60"/>
    </sortState>
  </autoFilter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K96"/>
  <sheetViews>
    <sheetView topLeftCell="I12" workbookViewId="0">
      <selection activeCell="P16" sqref="P16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0.6640625" customWidth="1"/>
    <col min="5" max="5" width="9.1640625" customWidth="1"/>
    <col min="6" max="7" width="9.1640625" style="137" customWidth="1"/>
    <col min="8" max="35" width="10.6640625" customWidth="1"/>
    <col min="36" max="36" width="8.6640625" customWidth="1"/>
    <col min="37" max="37" width="19.6640625" customWidth="1"/>
  </cols>
  <sheetData>
    <row r="1" spans="1:37" ht="11" customHeight="1" x14ac:dyDescent="0.2">
      <c r="A1" s="91" t="s">
        <v>38</v>
      </c>
      <c r="B1" s="92"/>
      <c r="C1" s="92"/>
      <c r="D1" s="92"/>
      <c r="E1" s="91" t="s">
        <v>38</v>
      </c>
      <c r="F1" s="131"/>
      <c r="G1" s="131"/>
      <c r="H1" s="92"/>
      <c r="I1" s="92"/>
      <c r="J1" s="92"/>
      <c r="K1" s="92"/>
      <c r="L1" s="92"/>
      <c r="M1" s="91" t="s">
        <v>38</v>
      </c>
      <c r="N1" s="92"/>
      <c r="O1" s="92"/>
      <c r="P1" s="92"/>
      <c r="Q1" s="92"/>
      <c r="R1" s="92"/>
      <c r="S1" s="92"/>
      <c r="T1" s="92"/>
      <c r="U1" s="91" t="s">
        <v>38</v>
      </c>
      <c r="V1" s="92"/>
      <c r="W1" s="92"/>
      <c r="X1" s="92"/>
      <c r="Y1" s="92"/>
      <c r="Z1" s="92"/>
      <c r="AA1" s="92"/>
      <c r="AB1" s="91" t="s">
        <v>38</v>
      </c>
      <c r="AC1" s="92"/>
      <c r="AD1" s="92"/>
      <c r="AE1" s="92"/>
      <c r="AF1" s="89"/>
      <c r="AG1" s="89"/>
      <c r="AH1" s="89"/>
      <c r="AI1" s="89"/>
      <c r="AJ1" s="89"/>
      <c r="AK1" s="89"/>
    </row>
    <row r="2" spans="1:37" ht="11" customHeight="1" x14ac:dyDescent="0.2">
      <c r="A2" s="93">
        <v>5</v>
      </c>
      <c r="B2" s="94" t="s">
        <v>68</v>
      </c>
      <c r="C2" s="92"/>
      <c r="D2" s="92"/>
      <c r="E2" s="93">
        <v>20</v>
      </c>
      <c r="F2" s="132"/>
      <c r="G2" s="132"/>
      <c r="H2" s="94" t="s">
        <v>69</v>
      </c>
      <c r="I2" s="92"/>
      <c r="J2" s="92"/>
      <c r="K2" s="92"/>
      <c r="L2" s="92"/>
      <c r="M2" s="93">
        <v>15</v>
      </c>
      <c r="N2" s="94" t="s">
        <v>70</v>
      </c>
      <c r="O2" s="92"/>
      <c r="P2" s="92"/>
      <c r="Q2" s="92"/>
      <c r="R2" s="92"/>
      <c r="S2" s="92"/>
      <c r="T2" s="92"/>
      <c r="U2" s="93">
        <v>10</v>
      </c>
      <c r="V2" s="94" t="s">
        <v>71</v>
      </c>
      <c r="W2" s="92"/>
      <c r="X2" s="92"/>
      <c r="Y2" s="92"/>
      <c r="Z2" s="92"/>
      <c r="AA2" s="92"/>
      <c r="AB2" s="93">
        <v>5</v>
      </c>
      <c r="AC2" s="94" t="s">
        <v>72</v>
      </c>
      <c r="AD2" s="92"/>
      <c r="AE2" s="92"/>
      <c r="AF2" s="89"/>
      <c r="AG2" s="89"/>
      <c r="AH2" s="89"/>
      <c r="AI2" s="89"/>
      <c r="AJ2" s="89"/>
      <c r="AK2" s="89"/>
    </row>
    <row r="3" spans="1:37" ht="11" customHeight="1" x14ac:dyDescent="0.2">
      <c r="A3" s="93">
        <v>0</v>
      </c>
      <c r="B3" s="94" t="s">
        <v>73</v>
      </c>
      <c r="C3" s="92"/>
      <c r="D3" s="92"/>
      <c r="E3" s="93">
        <v>10000</v>
      </c>
      <c r="F3" s="132"/>
      <c r="G3" s="132"/>
      <c r="H3" s="94" t="s">
        <v>74</v>
      </c>
      <c r="I3" s="92"/>
      <c r="J3" s="92"/>
      <c r="K3" s="92"/>
      <c r="L3" s="92"/>
      <c r="M3" s="93">
        <v>20</v>
      </c>
      <c r="N3" s="94" t="s">
        <v>75</v>
      </c>
      <c r="O3" s="92"/>
      <c r="P3" s="92"/>
      <c r="Q3" s="92"/>
      <c r="R3" s="92"/>
      <c r="S3" s="92"/>
      <c r="T3" s="92"/>
      <c r="U3" s="93">
        <v>10000</v>
      </c>
      <c r="V3" s="94" t="s">
        <v>76</v>
      </c>
      <c r="W3" s="92"/>
      <c r="X3" s="92"/>
      <c r="Y3" s="92"/>
      <c r="Z3" s="92"/>
      <c r="AA3" s="92"/>
      <c r="AB3" s="93">
        <v>10</v>
      </c>
      <c r="AC3" s="94" t="s">
        <v>77</v>
      </c>
      <c r="AD3" s="92"/>
      <c r="AE3" s="92"/>
      <c r="AF3" s="89"/>
      <c r="AG3" s="89"/>
      <c r="AH3" s="89"/>
      <c r="AI3" s="89"/>
      <c r="AJ3" s="89"/>
      <c r="AK3" s="89"/>
    </row>
    <row r="4" spans="1:37" ht="11" customHeight="1" x14ac:dyDescent="0.2">
      <c r="A4" s="93">
        <v>0</v>
      </c>
      <c r="B4" s="94" t="s">
        <v>78</v>
      </c>
      <c r="C4" s="92"/>
      <c r="D4" s="92"/>
      <c r="E4" s="93">
        <v>20</v>
      </c>
      <c r="F4" s="132"/>
      <c r="G4" s="132"/>
      <c r="H4" s="94" t="s">
        <v>79</v>
      </c>
      <c r="I4" s="92"/>
      <c r="J4" s="92"/>
      <c r="K4" s="92"/>
      <c r="L4" s="92"/>
      <c r="M4" s="93">
        <v>20</v>
      </c>
      <c r="N4" s="94" t="s">
        <v>80</v>
      </c>
      <c r="O4" s="92"/>
      <c r="P4" s="92"/>
      <c r="Q4" s="92"/>
      <c r="R4" s="92"/>
      <c r="S4" s="92"/>
      <c r="T4" s="92"/>
      <c r="U4" s="93">
        <v>5</v>
      </c>
      <c r="V4" s="94" t="s">
        <v>81</v>
      </c>
      <c r="W4" s="92"/>
      <c r="X4" s="92"/>
      <c r="Y4" s="92"/>
      <c r="Z4" s="92"/>
      <c r="AA4" s="92"/>
      <c r="AB4" s="93">
        <v>10</v>
      </c>
      <c r="AC4" s="94" t="s">
        <v>39</v>
      </c>
      <c r="AD4" s="92"/>
      <c r="AE4" s="92"/>
      <c r="AF4" s="89"/>
      <c r="AG4" s="89"/>
      <c r="AH4" s="89"/>
      <c r="AI4" s="89"/>
      <c r="AJ4" s="89"/>
      <c r="AK4" s="89"/>
    </row>
    <row r="5" spans="1:37" ht="11" customHeight="1" x14ac:dyDescent="0.2">
      <c r="A5" s="93">
        <v>10000</v>
      </c>
      <c r="B5" s="94" t="s">
        <v>82</v>
      </c>
      <c r="C5" s="92"/>
      <c r="D5" s="92"/>
      <c r="E5" s="93">
        <v>10000</v>
      </c>
      <c r="F5" s="132"/>
      <c r="G5" s="132"/>
      <c r="H5" s="94" t="s">
        <v>83</v>
      </c>
      <c r="I5" s="92"/>
      <c r="J5" s="92"/>
      <c r="K5" s="92"/>
      <c r="L5" s="92"/>
      <c r="M5" s="93">
        <v>10000</v>
      </c>
      <c r="N5" s="94" t="s">
        <v>84</v>
      </c>
      <c r="O5" s="92"/>
      <c r="P5" s="92"/>
      <c r="Q5" s="92"/>
      <c r="R5" s="92"/>
      <c r="S5" s="92"/>
      <c r="T5" s="92"/>
      <c r="U5" s="93">
        <v>5</v>
      </c>
      <c r="V5" s="94" t="s">
        <v>85</v>
      </c>
      <c r="W5" s="92"/>
      <c r="X5" s="92"/>
      <c r="Y5" s="92"/>
      <c r="Z5" s="92"/>
      <c r="AA5" s="92"/>
      <c r="AB5" s="93"/>
      <c r="AC5" s="94" t="s">
        <v>86</v>
      </c>
      <c r="AD5" s="92"/>
      <c r="AE5" s="92"/>
      <c r="AF5" s="89"/>
      <c r="AG5" s="89"/>
      <c r="AH5" s="89"/>
      <c r="AI5" s="89"/>
      <c r="AJ5" s="89"/>
      <c r="AK5" s="89"/>
    </row>
    <row r="6" spans="1:37" ht="11" customHeight="1" x14ac:dyDescent="0.2">
      <c r="A6" s="93">
        <v>10000</v>
      </c>
      <c r="B6" s="94" t="s">
        <v>87</v>
      </c>
      <c r="C6" s="92"/>
      <c r="D6" s="92"/>
      <c r="E6" s="93">
        <v>10000</v>
      </c>
      <c r="F6" s="132"/>
      <c r="G6" s="132"/>
      <c r="H6" s="94" t="s">
        <v>88</v>
      </c>
      <c r="I6" s="92"/>
      <c r="J6" s="92"/>
      <c r="K6" s="92"/>
      <c r="L6" s="92"/>
      <c r="M6" s="93">
        <v>5</v>
      </c>
      <c r="N6" s="94" t="s">
        <v>89</v>
      </c>
      <c r="O6" s="92"/>
      <c r="P6" s="92"/>
      <c r="Q6" s="92"/>
      <c r="R6" s="92"/>
      <c r="S6" s="92"/>
      <c r="T6" s="92"/>
      <c r="U6" s="93">
        <v>10</v>
      </c>
      <c r="V6" s="94" t="s">
        <v>90</v>
      </c>
      <c r="W6" s="92"/>
      <c r="X6" s="92"/>
      <c r="Y6" s="92"/>
      <c r="Z6" s="92"/>
      <c r="AA6" s="92"/>
      <c r="AB6" s="92"/>
      <c r="AC6" s="92"/>
      <c r="AD6" s="92"/>
      <c r="AE6" s="92"/>
      <c r="AF6" s="89"/>
      <c r="AG6" s="89"/>
      <c r="AH6" s="89"/>
      <c r="AI6" s="89"/>
      <c r="AJ6" s="89"/>
      <c r="AK6" s="89"/>
    </row>
    <row r="7" spans="1:37" ht="11" customHeight="1" x14ac:dyDescent="0.2">
      <c r="A7" s="93">
        <v>10000</v>
      </c>
      <c r="B7" s="94" t="s">
        <v>91</v>
      </c>
      <c r="C7" s="92"/>
      <c r="D7" s="92"/>
      <c r="E7" s="92"/>
      <c r="F7" s="133"/>
      <c r="G7" s="133"/>
      <c r="H7" s="92"/>
      <c r="I7" s="92"/>
      <c r="J7" s="92"/>
      <c r="K7" s="92"/>
      <c r="L7" s="92"/>
      <c r="M7" s="93">
        <v>10000</v>
      </c>
      <c r="N7" s="94" t="s">
        <v>92</v>
      </c>
      <c r="O7" s="92"/>
      <c r="P7" s="92"/>
      <c r="Q7" s="92"/>
      <c r="R7" s="92"/>
      <c r="S7" s="92"/>
      <c r="T7" s="92"/>
      <c r="U7" s="93">
        <v>10</v>
      </c>
      <c r="V7" s="94" t="s">
        <v>93</v>
      </c>
      <c r="W7" s="92"/>
      <c r="X7" s="92"/>
      <c r="Y7" s="92"/>
      <c r="Z7" s="92"/>
      <c r="AA7" s="92"/>
      <c r="AB7" s="92"/>
      <c r="AC7" s="92"/>
      <c r="AD7" s="92"/>
      <c r="AE7" s="92"/>
      <c r="AF7" s="89"/>
      <c r="AG7" s="89"/>
      <c r="AH7" s="89"/>
      <c r="AI7" s="89"/>
      <c r="AJ7" s="89"/>
      <c r="AK7" s="89"/>
    </row>
    <row r="8" spans="1:37" ht="11" customHeight="1" x14ac:dyDescent="0.2">
      <c r="A8" s="92"/>
      <c r="B8" s="92"/>
      <c r="C8" s="92"/>
      <c r="D8" s="92"/>
      <c r="E8" s="92"/>
      <c r="F8" s="133"/>
      <c r="G8" s="133"/>
      <c r="H8" s="92"/>
      <c r="I8" s="92"/>
      <c r="J8" s="92"/>
      <c r="K8" s="92"/>
      <c r="L8" s="92"/>
      <c r="M8" s="93">
        <v>20</v>
      </c>
      <c r="N8" s="94" t="s">
        <v>94</v>
      </c>
      <c r="O8" s="92"/>
      <c r="P8" s="92"/>
      <c r="Q8" s="92"/>
      <c r="R8" s="92"/>
      <c r="S8" s="92"/>
      <c r="T8" s="92"/>
      <c r="U8" s="95"/>
      <c r="V8" s="94" t="s">
        <v>95</v>
      </c>
      <c r="W8" s="92"/>
      <c r="X8" s="92"/>
      <c r="Y8" s="92"/>
      <c r="Z8" s="92"/>
      <c r="AA8" s="92"/>
      <c r="AB8" s="92"/>
      <c r="AC8" s="92"/>
      <c r="AD8" s="92"/>
      <c r="AE8" s="92"/>
      <c r="AF8" s="89"/>
      <c r="AG8" s="89"/>
      <c r="AH8" s="89"/>
      <c r="AI8" s="89"/>
      <c r="AJ8" s="89"/>
      <c r="AK8" s="89"/>
    </row>
    <row r="9" spans="1:37" ht="11" customHeight="1" x14ac:dyDescent="0.2">
      <c r="A9" s="92"/>
      <c r="B9" s="92"/>
      <c r="C9" s="92"/>
      <c r="D9" s="92"/>
      <c r="E9" s="92"/>
      <c r="F9" s="133"/>
      <c r="G9" s="133"/>
      <c r="H9" s="92"/>
      <c r="I9" s="92"/>
      <c r="J9" s="92"/>
      <c r="K9" s="92"/>
      <c r="L9" s="92"/>
      <c r="M9" s="93">
        <v>10000</v>
      </c>
      <c r="N9" s="94" t="s">
        <v>96</v>
      </c>
      <c r="O9" s="92"/>
      <c r="P9" s="92"/>
      <c r="Q9" s="92"/>
      <c r="R9" s="92"/>
      <c r="S9" s="92"/>
      <c r="T9" s="92"/>
      <c r="U9" s="93">
        <v>10000</v>
      </c>
      <c r="V9" s="94" t="s">
        <v>97</v>
      </c>
      <c r="W9" s="92"/>
      <c r="X9" s="92"/>
      <c r="Y9" s="92"/>
      <c r="Z9" s="92"/>
      <c r="AA9" s="92"/>
      <c r="AB9" s="92"/>
      <c r="AC9" s="92"/>
      <c r="AD9" s="92"/>
      <c r="AE9" s="92"/>
      <c r="AF9" s="89"/>
      <c r="AG9" s="89"/>
      <c r="AH9" s="89"/>
      <c r="AI9" s="89"/>
      <c r="AJ9" s="89"/>
      <c r="AK9" s="89"/>
    </row>
    <row r="10" spans="1:37" ht="16" thickBot="1" x14ac:dyDescent="0.25">
      <c r="A10" s="89"/>
      <c r="B10" s="89"/>
      <c r="C10" s="89"/>
      <c r="D10" s="89"/>
      <c r="E10" s="89"/>
      <c r="F10" s="134"/>
      <c r="G10" s="134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</row>
    <row r="11" spans="1:37" ht="16" thickBot="1" x14ac:dyDescent="0.25">
      <c r="A11" s="45"/>
      <c r="B11" s="46" t="s">
        <v>32</v>
      </c>
      <c r="C11" s="46" t="s">
        <v>0</v>
      </c>
      <c r="D11" s="46" t="s">
        <v>1</v>
      </c>
      <c r="E11" s="46" t="s">
        <v>2</v>
      </c>
      <c r="F11" s="135"/>
      <c r="G11" s="135"/>
      <c r="H11" s="83">
        <v>10000</v>
      </c>
      <c r="I11" s="83">
        <v>5</v>
      </c>
      <c r="J11" s="83">
        <v>15</v>
      </c>
      <c r="K11" s="83">
        <v>0</v>
      </c>
      <c r="L11" s="83">
        <v>10000</v>
      </c>
      <c r="M11" s="83">
        <v>20</v>
      </c>
      <c r="N11" s="83">
        <v>10000</v>
      </c>
      <c r="O11" s="83">
        <v>20</v>
      </c>
      <c r="P11" s="83">
        <v>20</v>
      </c>
      <c r="Q11" s="83">
        <v>10000</v>
      </c>
      <c r="R11" s="83">
        <v>5</v>
      </c>
      <c r="S11" s="83">
        <v>10000</v>
      </c>
      <c r="T11" s="83">
        <v>20</v>
      </c>
      <c r="U11" s="83">
        <v>10000</v>
      </c>
      <c r="V11" s="83">
        <v>10000</v>
      </c>
      <c r="W11" s="83">
        <v>10</v>
      </c>
      <c r="X11" s="83">
        <v>10000</v>
      </c>
      <c r="Y11" s="83">
        <v>5</v>
      </c>
      <c r="Z11" s="83">
        <v>5</v>
      </c>
      <c r="AA11" s="83">
        <v>10</v>
      </c>
      <c r="AB11" s="83">
        <v>10</v>
      </c>
      <c r="AC11" s="83">
        <v>10000</v>
      </c>
      <c r="AD11" s="83">
        <v>5</v>
      </c>
      <c r="AE11" s="83">
        <v>10</v>
      </c>
      <c r="AF11" s="83">
        <v>20</v>
      </c>
      <c r="AG11" s="83">
        <v>10000</v>
      </c>
      <c r="AH11" s="83">
        <v>0</v>
      </c>
      <c r="AI11" s="83">
        <v>10</v>
      </c>
      <c r="AJ11" s="45"/>
    </row>
    <row r="12" spans="1:37" ht="145" thickBot="1" x14ac:dyDescent="0.25">
      <c r="A12" s="90"/>
      <c r="B12" s="90"/>
      <c r="C12" s="90"/>
      <c r="D12" s="90"/>
      <c r="E12" s="86" t="s">
        <v>37</v>
      </c>
      <c r="F12" s="136" t="s">
        <v>135</v>
      </c>
      <c r="G12" s="136" t="s">
        <v>138</v>
      </c>
      <c r="H12" s="87" t="s">
        <v>41</v>
      </c>
      <c r="I12" s="87" t="s">
        <v>40</v>
      </c>
      <c r="J12" s="87" t="s">
        <v>64</v>
      </c>
      <c r="K12" s="87" t="s">
        <v>65</v>
      </c>
      <c r="L12" s="87" t="s">
        <v>42</v>
      </c>
      <c r="M12" s="87" t="s">
        <v>43</v>
      </c>
      <c r="N12" s="87" t="s">
        <v>44</v>
      </c>
      <c r="O12" s="87" t="s">
        <v>66</v>
      </c>
      <c r="P12" s="87" t="s">
        <v>47</v>
      </c>
      <c r="Q12" s="87" t="s">
        <v>48</v>
      </c>
      <c r="R12" s="87" t="s">
        <v>49</v>
      </c>
      <c r="S12" s="87" t="s">
        <v>50</v>
      </c>
      <c r="T12" s="87" t="s">
        <v>51</v>
      </c>
      <c r="U12" s="87" t="s">
        <v>52</v>
      </c>
      <c r="V12" s="87" t="s">
        <v>53</v>
      </c>
      <c r="W12" s="87" t="s">
        <v>54</v>
      </c>
      <c r="X12" s="87" t="s">
        <v>55</v>
      </c>
      <c r="Y12" s="87" t="s">
        <v>56</v>
      </c>
      <c r="Z12" s="87" t="s">
        <v>57</v>
      </c>
      <c r="AA12" s="87" t="s">
        <v>58</v>
      </c>
      <c r="AB12" s="87" t="s">
        <v>59</v>
      </c>
      <c r="AC12" s="87" t="s">
        <v>60</v>
      </c>
      <c r="AD12" s="87" t="s">
        <v>62</v>
      </c>
      <c r="AE12" s="87" t="s">
        <v>63</v>
      </c>
      <c r="AF12" s="87" t="s">
        <v>45</v>
      </c>
      <c r="AG12" s="87" t="s">
        <v>46</v>
      </c>
      <c r="AH12" s="87" t="s">
        <v>61</v>
      </c>
      <c r="AI12" s="87" t="s">
        <v>67</v>
      </c>
      <c r="AJ12" s="88" t="s">
        <v>36</v>
      </c>
    </row>
    <row r="13" spans="1:37" x14ac:dyDescent="0.2">
      <c r="A13" s="21">
        <v>25</v>
      </c>
      <c r="B13" s="21"/>
      <c r="C13" s="16" t="s">
        <v>100</v>
      </c>
      <c r="D13" s="41" t="s">
        <v>5</v>
      </c>
      <c r="E13" s="139"/>
      <c r="G13" s="144">
        <f t="shared" ref="G13:G44" si="0">E13*86400</f>
        <v>0</v>
      </c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4">
        <f t="shared" ref="AJ13:AJ18" si="1">G13+H13*$H$11+I13*$I$11+J13*$J$11+K13*$K$11+L13*$L$11+M13*$M$11+N13*$N$11+O13*$O$11+P13*$P$11+Q13*$Q$11+R13*$R$11+S13*$S$11+T13*$T$11+U13*$U$11+V13*$V$11+W13*$W$11+X13*$X$11+Y13*$Y$11+Z13*$Z$11+AA13*$Z$11+AB13*$AB$11+AC13*$AC$11+AD13*$AD$11+AE13*$AE$11+AF13*$AF$11+AG13*$AG$11+AH13*$AH$11+AI13*$AI$11</f>
        <v>0</v>
      </c>
    </row>
    <row r="14" spans="1:37" x14ac:dyDescent="0.2">
      <c r="A14" s="23">
        <f>A13+1</f>
        <v>26</v>
      </c>
      <c r="B14" s="24"/>
      <c r="C14" s="43" t="s">
        <v>128</v>
      </c>
      <c r="D14" s="44" t="s">
        <v>6</v>
      </c>
      <c r="E14" s="140"/>
      <c r="G14" s="144">
        <f t="shared" si="0"/>
        <v>0</v>
      </c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5">
        <f t="shared" si="1"/>
        <v>0</v>
      </c>
    </row>
    <row r="15" spans="1:37" x14ac:dyDescent="0.2">
      <c r="A15" s="19">
        <f>A14+1</f>
        <v>27</v>
      </c>
      <c r="B15" s="15"/>
      <c r="C15" s="13" t="s">
        <v>127</v>
      </c>
      <c r="D15" s="42" t="s">
        <v>5</v>
      </c>
      <c r="E15" s="139"/>
      <c r="G15" s="144">
        <f t="shared" si="0"/>
        <v>0</v>
      </c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4">
        <f t="shared" si="1"/>
        <v>0</v>
      </c>
    </row>
    <row r="16" spans="1:37" x14ac:dyDescent="0.2">
      <c r="A16" s="23">
        <f>A15+1</f>
        <v>28</v>
      </c>
      <c r="B16" s="24"/>
      <c r="C16" s="43" t="s">
        <v>16</v>
      </c>
      <c r="D16" s="44" t="s">
        <v>6</v>
      </c>
      <c r="E16" s="140"/>
      <c r="G16" s="144">
        <f t="shared" si="0"/>
        <v>0</v>
      </c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5">
        <f t="shared" si="1"/>
        <v>0</v>
      </c>
    </row>
    <row r="17" spans="1:36" x14ac:dyDescent="0.2">
      <c r="A17" s="19">
        <f>A16+1</f>
        <v>29</v>
      </c>
      <c r="B17" s="15"/>
      <c r="C17" s="13" t="s">
        <v>101</v>
      </c>
      <c r="D17" s="42" t="s">
        <v>7</v>
      </c>
      <c r="E17" s="139"/>
      <c r="G17" s="144">
        <f t="shared" si="0"/>
        <v>0</v>
      </c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4">
        <f t="shared" si="1"/>
        <v>0</v>
      </c>
    </row>
    <row r="18" spans="1:36" x14ac:dyDescent="0.2">
      <c r="A18" s="23">
        <f>A17+1</f>
        <v>30</v>
      </c>
      <c r="B18" s="24"/>
      <c r="C18" s="43" t="s">
        <v>11</v>
      </c>
      <c r="D18" s="44" t="s">
        <v>5</v>
      </c>
      <c r="E18" s="140"/>
      <c r="G18" s="144">
        <f t="shared" si="0"/>
        <v>0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5">
        <f t="shared" si="1"/>
        <v>0</v>
      </c>
    </row>
    <row r="19" spans="1:36" x14ac:dyDescent="0.2">
      <c r="A19" s="28"/>
      <c r="B19" s="28"/>
      <c r="C19" s="28"/>
      <c r="D19" s="28"/>
      <c r="E19" s="139"/>
      <c r="G19" s="144">
        <f t="shared" si="0"/>
        <v>0</v>
      </c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4"/>
    </row>
    <row r="20" spans="1:36" x14ac:dyDescent="0.2">
      <c r="A20" s="15">
        <f>1+A18</f>
        <v>31</v>
      </c>
      <c r="B20" s="15"/>
      <c r="C20" s="13" t="s">
        <v>102</v>
      </c>
      <c r="D20" s="13" t="s">
        <v>5</v>
      </c>
      <c r="E20" s="139"/>
      <c r="G20" s="144">
        <f t="shared" si="0"/>
        <v>0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4">
        <f t="shared" ref="AJ20:AJ25" si="2">G20+H20*$H$11+I20*$I$11+J20*$J$11+K20*$K$11+L20*$L$11+M20*$M$11+N20*$N$11+O20*$O$11+P20*$P$11+Q20*$Q$11+R20*$R$11+S20*$S$11+T20*$T$11+U20*$U$11+V20*$V$11+W20*$W$11+X20*$X$11+Y20*$Y$11+Z20*$Z$11+AA20*$Z$11+AB20*$AB$11+AC20*$AC$11+AD20*$AD$11+AE20*$AE$11+AF20*$AF$11+AG20*$AG$11+AH20*$AH$11+AI20*$AI$11</f>
        <v>0</v>
      </c>
    </row>
    <row r="21" spans="1:36" x14ac:dyDescent="0.2">
      <c r="A21" s="23">
        <f>A20+1</f>
        <v>32</v>
      </c>
      <c r="B21" s="24"/>
      <c r="C21" s="43" t="s">
        <v>103</v>
      </c>
      <c r="D21" s="25" t="s">
        <v>7</v>
      </c>
      <c r="E21" s="140"/>
      <c r="G21" s="144">
        <f t="shared" si="0"/>
        <v>0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5">
        <f t="shared" si="2"/>
        <v>0</v>
      </c>
    </row>
    <row r="22" spans="1:36" x14ac:dyDescent="0.2">
      <c r="A22" s="19">
        <f>A21+1</f>
        <v>33</v>
      </c>
      <c r="B22" s="15"/>
      <c r="C22" s="13" t="s">
        <v>105</v>
      </c>
      <c r="D22" s="13" t="s">
        <v>6</v>
      </c>
      <c r="E22" s="139"/>
      <c r="G22" s="144">
        <f t="shared" si="0"/>
        <v>0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4">
        <f t="shared" si="2"/>
        <v>0</v>
      </c>
    </row>
    <row r="23" spans="1:36" x14ac:dyDescent="0.2">
      <c r="A23" s="23">
        <f>A22+1</f>
        <v>34</v>
      </c>
      <c r="B23" s="24"/>
      <c r="C23" s="43" t="s">
        <v>8</v>
      </c>
      <c r="D23" s="43" t="s">
        <v>6</v>
      </c>
      <c r="E23" s="140"/>
      <c r="G23" s="144">
        <f t="shared" si="0"/>
        <v>0</v>
      </c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5">
        <f t="shared" si="2"/>
        <v>0</v>
      </c>
    </row>
    <row r="24" spans="1:36" x14ac:dyDescent="0.2">
      <c r="A24" s="19">
        <f>A23+1</f>
        <v>35</v>
      </c>
      <c r="B24" s="15"/>
      <c r="C24" s="13" t="s">
        <v>104</v>
      </c>
      <c r="D24" s="13" t="s">
        <v>6</v>
      </c>
      <c r="E24" s="139"/>
      <c r="G24" s="144">
        <f t="shared" si="0"/>
        <v>0</v>
      </c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4">
        <f t="shared" si="2"/>
        <v>0</v>
      </c>
    </row>
    <row r="25" spans="1:36" x14ac:dyDescent="0.2">
      <c r="A25" s="23">
        <f>A24+1</f>
        <v>36</v>
      </c>
      <c r="B25" s="24"/>
      <c r="C25" s="43" t="s">
        <v>107</v>
      </c>
      <c r="D25" s="43" t="s">
        <v>6</v>
      </c>
      <c r="E25" s="140"/>
      <c r="G25" s="144">
        <f t="shared" si="0"/>
        <v>0</v>
      </c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5">
        <f t="shared" si="2"/>
        <v>0</v>
      </c>
    </row>
    <row r="26" spans="1:36" x14ac:dyDescent="0.2">
      <c r="A26" s="75"/>
      <c r="B26" s="75"/>
      <c r="C26" s="39" t="s">
        <v>18</v>
      </c>
      <c r="D26" s="75"/>
      <c r="E26" s="139"/>
      <c r="G26" s="144">
        <f t="shared" si="0"/>
        <v>0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4"/>
    </row>
    <row r="27" spans="1:36" x14ac:dyDescent="0.2">
      <c r="A27" s="27"/>
      <c r="B27" s="27"/>
      <c r="C27" s="28"/>
      <c r="D27" s="28"/>
      <c r="E27" s="139"/>
      <c r="G27" s="144">
        <f t="shared" si="0"/>
        <v>0</v>
      </c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4">
        <f t="shared" ref="AJ27:AJ34" si="3">G27+H27*$H$11+I27*$I$11+J27*$J$11+K27*$K$11+L27*$L$11+M27*$M$11+N27*$N$11+O27*$O$11+P27*$P$11+Q27*$Q$11+R27*$R$11+S27*$S$11+T27*$T$11+U27*$U$11+V27*$V$11+W27*$W$11+X27*$X$11+Y27*$Y$11+Z27*$Z$11+AA27*$Z$11+AB27*$AB$11+AC27*$AC$11+AD27*$AD$11+AE27*$AE$11+AF27*$AF$11+AG27*$AG$11+AH27*$AH$11+AI27*$AI$11</f>
        <v>0</v>
      </c>
    </row>
    <row r="28" spans="1:36" x14ac:dyDescent="0.2">
      <c r="A28" s="15">
        <f>1+A25</f>
        <v>37</v>
      </c>
      <c r="B28" s="15"/>
      <c r="C28" s="13" t="s">
        <v>106</v>
      </c>
      <c r="D28" s="13" t="s">
        <v>5</v>
      </c>
      <c r="E28" s="140"/>
      <c r="G28" s="144">
        <f t="shared" si="0"/>
        <v>0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5">
        <f t="shared" si="3"/>
        <v>0</v>
      </c>
    </row>
    <row r="29" spans="1:36" x14ac:dyDescent="0.2">
      <c r="A29" s="23">
        <f t="shared" ref="A29:A33" si="4">A28+1</f>
        <v>38</v>
      </c>
      <c r="B29" s="24"/>
      <c r="C29" s="43" t="s">
        <v>122</v>
      </c>
      <c r="D29" s="43" t="s">
        <v>7</v>
      </c>
      <c r="E29" s="139"/>
      <c r="G29" s="144">
        <f t="shared" si="0"/>
        <v>0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4">
        <f t="shared" si="3"/>
        <v>0</v>
      </c>
    </row>
    <row r="30" spans="1:36" x14ac:dyDescent="0.2">
      <c r="A30" s="19">
        <f t="shared" si="4"/>
        <v>39</v>
      </c>
      <c r="B30" s="15"/>
      <c r="C30" s="13" t="s">
        <v>108</v>
      </c>
      <c r="D30" s="13" t="s">
        <v>5</v>
      </c>
      <c r="E30" s="140"/>
      <c r="G30" s="144">
        <f t="shared" si="0"/>
        <v>0</v>
      </c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5">
        <f t="shared" si="3"/>
        <v>0</v>
      </c>
    </row>
    <row r="31" spans="1:36" x14ac:dyDescent="0.2">
      <c r="A31" s="23">
        <f t="shared" si="4"/>
        <v>40</v>
      </c>
      <c r="B31" s="24"/>
      <c r="C31" s="43" t="s">
        <v>109</v>
      </c>
      <c r="D31" s="43" t="s">
        <v>7</v>
      </c>
      <c r="E31" s="139"/>
      <c r="G31" s="144">
        <f t="shared" si="0"/>
        <v>0</v>
      </c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4">
        <f t="shared" si="3"/>
        <v>0</v>
      </c>
    </row>
    <row r="32" spans="1:36" x14ac:dyDescent="0.2">
      <c r="A32" s="19">
        <f t="shared" si="4"/>
        <v>41</v>
      </c>
      <c r="B32" s="15"/>
      <c r="C32" s="13" t="s">
        <v>17</v>
      </c>
      <c r="D32" s="13" t="s">
        <v>5</v>
      </c>
      <c r="E32" s="140"/>
      <c r="G32" s="144">
        <f t="shared" si="0"/>
        <v>0</v>
      </c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5">
        <f t="shared" si="3"/>
        <v>0</v>
      </c>
    </row>
    <row r="33" spans="1:36" x14ac:dyDescent="0.2">
      <c r="A33" s="23">
        <f t="shared" si="4"/>
        <v>42</v>
      </c>
      <c r="B33" s="24"/>
      <c r="C33" s="43" t="s">
        <v>110</v>
      </c>
      <c r="D33" s="43" t="s">
        <v>6</v>
      </c>
      <c r="E33" s="139"/>
      <c r="G33" s="144">
        <f t="shared" si="0"/>
        <v>0</v>
      </c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4">
        <f t="shared" si="3"/>
        <v>0</v>
      </c>
    </row>
    <row r="34" spans="1:36" x14ac:dyDescent="0.2">
      <c r="A34" s="27"/>
      <c r="B34" s="27"/>
      <c r="C34" s="28"/>
      <c r="D34" s="28"/>
      <c r="E34" s="140"/>
      <c r="G34" s="144">
        <f t="shared" si="0"/>
        <v>0</v>
      </c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5">
        <f t="shared" si="3"/>
        <v>0</v>
      </c>
    </row>
    <row r="35" spans="1:36" x14ac:dyDescent="0.2">
      <c r="A35" s="15">
        <v>43</v>
      </c>
      <c r="B35" s="15"/>
      <c r="C35" s="13" t="s">
        <v>111</v>
      </c>
      <c r="D35" s="13" t="s">
        <v>5</v>
      </c>
      <c r="E35" s="139"/>
      <c r="G35" s="144">
        <f t="shared" si="0"/>
        <v>0</v>
      </c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4"/>
    </row>
    <row r="36" spans="1:36" x14ac:dyDescent="0.2">
      <c r="A36" s="23">
        <f t="shared" ref="A36:A44" si="5">A35+1</f>
        <v>44</v>
      </c>
      <c r="B36" s="24"/>
      <c r="C36" s="43" t="s">
        <v>8</v>
      </c>
      <c r="D36" s="43" t="s">
        <v>7</v>
      </c>
      <c r="E36" s="139"/>
      <c r="G36" s="144">
        <f t="shared" si="0"/>
        <v>0</v>
      </c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4"/>
    </row>
    <row r="37" spans="1:36" x14ac:dyDescent="0.2">
      <c r="A37" s="19">
        <f t="shared" si="5"/>
        <v>45</v>
      </c>
      <c r="B37" s="15"/>
      <c r="C37" s="13" t="s">
        <v>129</v>
      </c>
      <c r="D37" s="13" t="s">
        <v>5</v>
      </c>
      <c r="E37" s="139"/>
      <c r="G37" s="144">
        <f t="shared" si="0"/>
        <v>0</v>
      </c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4">
        <f t="shared" ref="AJ37:AJ54" si="6">G37+H37*$H$11+I37*$I$11+J37*$J$11+K37*$K$11+L37*$L$11+M37*$M$11+N37*$N$11+O37*$O$11+P37*$P$11+Q37*$Q$11+R37*$R$11+S37*$S$11+T37*$T$11+U37*$U$11+V37*$V$11+W37*$W$11+X37*$X$11+Y37*$Y$11+Z37*$Z$11+AA37*$Z$11+AB37*$AB$11+AC37*$AC$11+AD37*$AD$11+AE37*$AE$11+AF37*$AF$11+AG37*$AG$11+AH37*$AH$11+AI37*$AI$11</f>
        <v>0</v>
      </c>
    </row>
    <row r="38" spans="1:36" x14ac:dyDescent="0.2">
      <c r="A38" s="23">
        <f t="shared" si="5"/>
        <v>46</v>
      </c>
      <c r="B38" s="24"/>
      <c r="C38" s="43" t="s">
        <v>112</v>
      </c>
      <c r="D38" s="43" t="s">
        <v>13</v>
      </c>
      <c r="E38" s="140"/>
      <c r="G38" s="144">
        <f t="shared" si="0"/>
        <v>0</v>
      </c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5">
        <f t="shared" si="6"/>
        <v>0</v>
      </c>
    </row>
    <row r="39" spans="1:36" x14ac:dyDescent="0.2">
      <c r="A39" s="23">
        <v>47</v>
      </c>
      <c r="B39" s="24"/>
      <c r="C39" s="43" t="s">
        <v>113</v>
      </c>
      <c r="D39" s="43" t="s">
        <v>6</v>
      </c>
      <c r="E39" s="139"/>
      <c r="G39" s="144">
        <f t="shared" si="0"/>
        <v>0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4">
        <f t="shared" si="6"/>
        <v>0</v>
      </c>
    </row>
    <row r="40" spans="1:36" x14ac:dyDescent="0.2">
      <c r="A40" s="23">
        <v>48</v>
      </c>
      <c r="B40" s="24"/>
      <c r="C40" s="43" t="s">
        <v>114</v>
      </c>
      <c r="D40" s="43" t="s">
        <v>6</v>
      </c>
      <c r="E40" s="140"/>
      <c r="G40" s="144">
        <f t="shared" si="0"/>
        <v>0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5">
        <f t="shared" si="6"/>
        <v>0</v>
      </c>
    </row>
    <row r="41" spans="1:36" ht="21" x14ac:dyDescent="0.25">
      <c r="A41" s="19"/>
      <c r="B41" s="15"/>
      <c r="C41" s="127" t="s">
        <v>115</v>
      </c>
      <c r="D41" s="13"/>
      <c r="E41" s="139"/>
      <c r="G41" s="144">
        <f t="shared" si="0"/>
        <v>0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4">
        <f t="shared" si="6"/>
        <v>0</v>
      </c>
    </row>
    <row r="42" spans="1:36" x14ac:dyDescent="0.2">
      <c r="A42" s="27"/>
      <c r="B42" s="27"/>
      <c r="C42" s="28"/>
      <c r="D42" s="28"/>
      <c r="E42" s="140"/>
      <c r="G42" s="144">
        <f t="shared" si="0"/>
        <v>0</v>
      </c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5">
        <f t="shared" si="6"/>
        <v>0</v>
      </c>
    </row>
    <row r="43" spans="1:36" x14ac:dyDescent="0.2">
      <c r="A43" s="19">
        <v>49</v>
      </c>
      <c r="B43" s="15"/>
      <c r="C43" s="13" t="s">
        <v>14</v>
      </c>
      <c r="D43" s="13" t="s">
        <v>13</v>
      </c>
      <c r="E43" s="139"/>
      <c r="G43" s="144">
        <f t="shared" si="0"/>
        <v>0</v>
      </c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4">
        <f t="shared" si="6"/>
        <v>0</v>
      </c>
    </row>
    <row r="44" spans="1:36" x14ac:dyDescent="0.2">
      <c r="A44" s="23">
        <f t="shared" si="5"/>
        <v>50</v>
      </c>
      <c r="B44" s="24"/>
      <c r="C44" s="43" t="s">
        <v>116</v>
      </c>
      <c r="D44" s="43" t="s">
        <v>13</v>
      </c>
      <c r="E44" s="140"/>
      <c r="G44" s="144">
        <f t="shared" si="0"/>
        <v>0</v>
      </c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5">
        <f t="shared" si="6"/>
        <v>0</v>
      </c>
    </row>
    <row r="45" spans="1:36" x14ac:dyDescent="0.2">
      <c r="A45" s="15">
        <f>A44+1</f>
        <v>51</v>
      </c>
      <c r="B45" s="15"/>
      <c r="C45" s="13" t="s">
        <v>117</v>
      </c>
      <c r="D45" s="13" t="s">
        <v>7</v>
      </c>
      <c r="E45" s="139"/>
      <c r="G45" s="144">
        <f t="shared" ref="G45:G76" si="7">E45*86400</f>
        <v>0</v>
      </c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4">
        <f t="shared" si="6"/>
        <v>0</v>
      </c>
    </row>
    <row r="46" spans="1:36" x14ac:dyDescent="0.2">
      <c r="A46" s="23">
        <f t="shared" ref="A46:A51" si="8">A45+1</f>
        <v>52</v>
      </c>
      <c r="B46" s="24"/>
      <c r="C46" s="43" t="s">
        <v>9</v>
      </c>
      <c r="D46" s="43" t="s">
        <v>5</v>
      </c>
      <c r="E46" s="139"/>
      <c r="G46" s="144">
        <f t="shared" si="7"/>
        <v>0</v>
      </c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5">
        <f t="shared" si="6"/>
        <v>0</v>
      </c>
    </row>
    <row r="47" spans="1:36" x14ac:dyDescent="0.2">
      <c r="A47" s="19">
        <f t="shared" si="8"/>
        <v>53</v>
      </c>
      <c r="B47" s="15"/>
      <c r="C47" s="13"/>
      <c r="D47" s="13" t="s">
        <v>5</v>
      </c>
      <c r="E47" s="139"/>
      <c r="G47" s="144">
        <f t="shared" si="7"/>
        <v>0</v>
      </c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4">
        <f t="shared" si="6"/>
        <v>0</v>
      </c>
    </row>
    <row r="48" spans="1:36" x14ac:dyDescent="0.2">
      <c r="A48" s="23">
        <f t="shared" si="8"/>
        <v>54</v>
      </c>
      <c r="B48" s="24"/>
      <c r="C48" s="43" t="s">
        <v>119</v>
      </c>
      <c r="D48" s="43" t="s">
        <v>6</v>
      </c>
      <c r="E48" s="140"/>
      <c r="G48" s="144">
        <f t="shared" si="7"/>
        <v>0</v>
      </c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5">
        <f t="shared" si="6"/>
        <v>0</v>
      </c>
    </row>
    <row r="49" spans="1:36" x14ac:dyDescent="0.2">
      <c r="A49" s="27"/>
      <c r="B49" s="27"/>
      <c r="C49" s="28"/>
      <c r="D49" s="28"/>
      <c r="E49" s="139"/>
      <c r="G49" s="144">
        <f t="shared" si="7"/>
        <v>0</v>
      </c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4">
        <f t="shared" si="6"/>
        <v>0</v>
      </c>
    </row>
    <row r="50" spans="1:36" x14ac:dyDescent="0.2">
      <c r="A50" s="23">
        <v>55</v>
      </c>
      <c r="B50" s="24"/>
      <c r="C50" s="43" t="s">
        <v>120</v>
      </c>
      <c r="D50" s="43" t="s">
        <v>10</v>
      </c>
      <c r="E50" s="140"/>
      <c r="G50" s="144">
        <f t="shared" si="7"/>
        <v>0</v>
      </c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5">
        <f t="shared" si="6"/>
        <v>0</v>
      </c>
    </row>
    <row r="51" spans="1:36" x14ac:dyDescent="0.2">
      <c r="A51" s="19">
        <f t="shared" si="8"/>
        <v>56</v>
      </c>
      <c r="B51" s="15"/>
      <c r="C51" s="13" t="s">
        <v>121</v>
      </c>
      <c r="D51" s="13" t="s">
        <v>15</v>
      </c>
      <c r="E51" s="139"/>
      <c r="G51" s="144">
        <f t="shared" si="7"/>
        <v>0</v>
      </c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4">
        <f t="shared" si="6"/>
        <v>0</v>
      </c>
    </row>
    <row r="52" spans="1:36" x14ac:dyDescent="0.2">
      <c r="A52" s="19">
        <v>57</v>
      </c>
      <c r="B52" s="15"/>
      <c r="C52" s="13" t="s">
        <v>130</v>
      </c>
      <c r="D52" s="13" t="s">
        <v>131</v>
      </c>
      <c r="E52" s="140"/>
      <c r="G52" s="144">
        <f t="shared" si="7"/>
        <v>0</v>
      </c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5">
        <f t="shared" si="6"/>
        <v>0</v>
      </c>
    </row>
    <row r="53" spans="1:36" x14ac:dyDescent="0.2">
      <c r="A53" s="19">
        <v>58</v>
      </c>
      <c r="B53" s="15"/>
      <c r="C53" s="13" t="s">
        <v>9</v>
      </c>
      <c r="D53" s="13" t="s">
        <v>6</v>
      </c>
      <c r="E53" s="139"/>
      <c r="G53" s="144">
        <f t="shared" si="7"/>
        <v>0</v>
      </c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4">
        <f t="shared" si="6"/>
        <v>0</v>
      </c>
    </row>
    <row r="54" spans="1:36" x14ac:dyDescent="0.2">
      <c r="A54" s="19">
        <v>59</v>
      </c>
      <c r="B54" s="15"/>
      <c r="C54" s="13" t="s">
        <v>118</v>
      </c>
      <c r="D54" s="13" t="s">
        <v>132</v>
      </c>
      <c r="E54" s="140"/>
      <c r="G54" s="144">
        <f t="shared" si="7"/>
        <v>0</v>
      </c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5">
        <f t="shared" si="6"/>
        <v>0</v>
      </c>
    </row>
    <row r="55" spans="1:36" x14ac:dyDescent="0.2">
      <c r="A55" s="23">
        <v>60</v>
      </c>
      <c r="B55" s="24"/>
      <c r="C55" s="43"/>
      <c r="D55" s="43"/>
      <c r="E55" s="139"/>
      <c r="G55" s="144">
        <f t="shared" si="7"/>
        <v>0</v>
      </c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4"/>
    </row>
    <row r="56" spans="1:36" x14ac:dyDescent="0.2">
      <c r="A56" s="23">
        <v>61</v>
      </c>
      <c r="B56" s="24"/>
      <c r="C56" s="43"/>
      <c r="D56" s="43"/>
      <c r="E56" s="139"/>
      <c r="G56" s="144">
        <f t="shared" si="7"/>
        <v>0</v>
      </c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4"/>
    </row>
    <row r="57" spans="1:36" x14ac:dyDescent="0.2">
      <c r="A57" s="27"/>
      <c r="B57" s="27"/>
      <c r="C57" s="28"/>
      <c r="D57" s="28"/>
      <c r="E57" s="139"/>
      <c r="G57" s="144">
        <f t="shared" si="7"/>
        <v>0</v>
      </c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4"/>
    </row>
    <row r="58" spans="1:36" x14ac:dyDescent="0.2">
      <c r="A58" s="38"/>
      <c r="B58" s="38"/>
      <c r="C58" s="39"/>
      <c r="D58" s="38"/>
      <c r="E58" s="139"/>
      <c r="G58" s="144">
        <f t="shared" si="7"/>
        <v>0</v>
      </c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4">
        <f>E58+H58*'1e manche zaterdag'!$H$11+I58*'1e manche zaterdag'!$I$11+J58*'1e manche zaterdag'!$J$11+K58*'1e manche zaterdag'!$K$11+L58*'1e manche zaterdag'!$L$11+M58*'1e manche zaterdag'!$M$11+N58*'1e manche zaterdag'!$N$11+O58*'1e manche zaterdag'!$O$11+P58*'1e manche zaterdag'!$P$11+Q58*'1e manche zaterdag'!$Q$11+R58*'1e manche zaterdag'!$R$11+S58*'1e manche zaterdag'!$S$11+T58*'1e manche zaterdag'!$T$11+U58*'1e manche zaterdag'!$U$11+V58*'1e manche zaterdag'!$V$11+W58*'1e manche zaterdag'!$W$11+X58*'1e manche zaterdag'!$X$11+Y58*'1e manche zaterdag'!$Y$11+Z58*'1e manche zaterdag'!$Z$11+AA58*'1e manche zaterdag'!$Z$11+AB58*'1e manche zaterdag'!$AB$11+AC58*'1e manche zaterdag'!$AC$11+AD58*'1e manche zaterdag'!$AD$11+AE58*'1e manche zaterdag'!$AE$11+AF58*'1e manche zaterdag'!$AF$11+AG58*'1e manche zaterdag'!$AG$11+AH58*'1e manche zaterdag'!$AH$11+AI58*'1e manche zaterdag'!$AI$11</f>
        <v>0</v>
      </c>
    </row>
    <row r="59" spans="1:36" x14ac:dyDescent="0.2">
      <c r="A59" s="28"/>
      <c r="B59" s="28"/>
      <c r="C59" s="28"/>
      <c r="D59" s="28"/>
      <c r="E59" s="140"/>
      <c r="G59" s="144">
        <f t="shared" si="7"/>
        <v>0</v>
      </c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5">
        <f>E59+H59*'1e manche zaterdag'!$H$11+I59*'1e manche zaterdag'!$I$11+J59*'1e manche zaterdag'!$J$11+K59*'1e manche zaterdag'!$K$11+L59*'1e manche zaterdag'!$L$11+M59*'1e manche zaterdag'!$M$11+N59*'1e manche zaterdag'!$N$11+O59*'1e manche zaterdag'!$O$11+P59*'1e manche zaterdag'!$P$11+Q59*'1e manche zaterdag'!$Q$11+R59*'1e manche zaterdag'!$R$11+S59*'1e manche zaterdag'!$S$11+T59*'1e manche zaterdag'!$T$11+U59*'1e manche zaterdag'!$U$11+V59*'1e manche zaterdag'!$V$11+W59*'1e manche zaterdag'!$W$11+X59*'1e manche zaterdag'!$X$11+Y59*'1e manche zaterdag'!$Y$11+Z59*'1e manche zaterdag'!$Z$11+AA59*'1e manche zaterdag'!$Z$11+AB59*'1e manche zaterdag'!$AB$11+AC59*'1e manche zaterdag'!$AC$11+AD59*'1e manche zaterdag'!$AD$11+AE59*'1e manche zaterdag'!$AE$11+AF59*'1e manche zaterdag'!$AF$11+AG59*'1e manche zaterdag'!$AG$11+AH59*'1e manche zaterdag'!$AH$11+AI59*'1e manche zaterdag'!$AI$11</f>
        <v>0</v>
      </c>
    </row>
    <row r="60" spans="1:36" x14ac:dyDescent="0.2">
      <c r="A60" s="15">
        <f>1+A55</f>
        <v>61</v>
      </c>
      <c r="B60" s="15"/>
      <c r="C60" s="13" t="s">
        <v>123</v>
      </c>
      <c r="D60" s="13" t="s">
        <v>12</v>
      </c>
      <c r="E60" s="139"/>
      <c r="G60" s="144">
        <f t="shared" si="7"/>
        <v>0</v>
      </c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4">
        <f>E60+H60*'1e manche zaterdag'!$H$11+I60*'1e manche zaterdag'!$I$11+J60*'1e manche zaterdag'!$J$11+K60*'1e manche zaterdag'!$K$11+L60*'1e manche zaterdag'!$L$11+M60*'1e manche zaterdag'!$M$11+N60*'1e manche zaterdag'!$N$11+O60*'1e manche zaterdag'!$O$11+P60*'1e manche zaterdag'!$P$11+Q60*'1e manche zaterdag'!$Q$11+R60*'1e manche zaterdag'!$R$11+S60*'1e manche zaterdag'!$S$11+T60*'1e manche zaterdag'!$T$11+U60*'1e manche zaterdag'!$U$11+V60*'1e manche zaterdag'!$V$11+W60*'1e manche zaterdag'!$W$11+X60*'1e manche zaterdag'!$X$11+Y60*'1e manche zaterdag'!$Y$11+Z60*'1e manche zaterdag'!$Z$11+AA60*'1e manche zaterdag'!$Z$11+AB60*'1e manche zaterdag'!$AB$11+AC60*'1e manche zaterdag'!$AC$11+AD60*'1e manche zaterdag'!$AD$11+AE60*'1e manche zaterdag'!$AE$11+AF60*'1e manche zaterdag'!$AF$11+AG60*'1e manche zaterdag'!$AG$11+AH60*'1e manche zaterdag'!$AH$11+AI60*'1e manche zaterdag'!$AI$11</f>
        <v>0</v>
      </c>
    </row>
    <row r="61" spans="1:36" x14ac:dyDescent="0.2">
      <c r="A61" s="23">
        <f>A60+1</f>
        <v>62</v>
      </c>
      <c r="B61" s="24"/>
      <c r="C61" s="43" t="s">
        <v>124</v>
      </c>
      <c r="D61" s="43" t="s">
        <v>12</v>
      </c>
      <c r="E61" s="140"/>
      <c r="G61" s="144">
        <f t="shared" si="7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5">
        <f>E61+H61*'1e manche zaterdag'!$H$11+I61*'1e manche zaterdag'!$I$11+J61*'1e manche zaterdag'!$J$11+K61*'1e manche zaterdag'!$K$11+L61*'1e manche zaterdag'!$L$11+M61*'1e manche zaterdag'!$M$11+N61*'1e manche zaterdag'!$N$11+O61*'1e manche zaterdag'!$O$11+P61*'1e manche zaterdag'!$P$11+Q61*'1e manche zaterdag'!$Q$11+R61*'1e manche zaterdag'!$R$11+S61*'1e manche zaterdag'!$S$11+T61*'1e manche zaterdag'!$T$11+U61*'1e manche zaterdag'!$U$11+V61*'1e manche zaterdag'!$V$11+W61*'1e manche zaterdag'!$W$11+X61*'1e manche zaterdag'!$X$11+Y61*'1e manche zaterdag'!$Y$11+Z61*'1e manche zaterdag'!$Z$11+AA61*'1e manche zaterdag'!$Z$11+AB61*'1e manche zaterdag'!$AB$11+AC61*'1e manche zaterdag'!$AC$11+AD61*'1e manche zaterdag'!$AD$11+AE61*'1e manche zaterdag'!$AE$11+AF61*'1e manche zaterdag'!$AF$11+AG61*'1e manche zaterdag'!$AG$11+AH61*'1e manche zaterdag'!$AH$11+AI61*'1e manche zaterdag'!$AI$11</f>
        <v>0</v>
      </c>
    </row>
    <row r="62" spans="1:36" x14ac:dyDescent="0.2">
      <c r="A62" s="19">
        <f>A61+1</f>
        <v>63</v>
      </c>
      <c r="B62" s="15"/>
      <c r="C62" s="13" t="s">
        <v>125</v>
      </c>
      <c r="D62" s="13" t="s">
        <v>12</v>
      </c>
      <c r="E62" s="139"/>
      <c r="G62" s="144">
        <f t="shared" si="7"/>
        <v>0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4">
        <f>E62+H62*'1e manche zaterdag'!$H$11+I62*'1e manche zaterdag'!$I$11+J62*'1e manche zaterdag'!$J$11+K62*'1e manche zaterdag'!$K$11+L62*'1e manche zaterdag'!$L$11+M62*'1e manche zaterdag'!$M$11+N62*'1e manche zaterdag'!$N$11+O62*'1e manche zaterdag'!$O$11+P62*'1e manche zaterdag'!$P$11+Q62*'1e manche zaterdag'!$Q$11+R62*'1e manche zaterdag'!$R$11+S62*'1e manche zaterdag'!$S$11+T62*'1e manche zaterdag'!$T$11+U62*'1e manche zaterdag'!$U$11+V62*'1e manche zaterdag'!$V$11+W62*'1e manche zaterdag'!$W$11+X62*'1e manche zaterdag'!$X$11+Y62*'1e manche zaterdag'!$Y$11+Z62*'1e manche zaterdag'!$Z$11+AA62*'1e manche zaterdag'!$Z$11+AB62*'1e manche zaterdag'!$AB$11+AC62*'1e manche zaterdag'!$AC$11+AD62*'1e manche zaterdag'!$AD$11+AE62*'1e manche zaterdag'!$AE$11+AF62*'1e manche zaterdag'!$AF$11+AG62*'1e manche zaterdag'!$AG$11+AH62*'1e manche zaterdag'!$AH$11+AI62*'1e manche zaterdag'!$AI$11</f>
        <v>0</v>
      </c>
    </row>
    <row r="63" spans="1:36" x14ac:dyDescent="0.2">
      <c r="A63" s="23">
        <f>A62+1</f>
        <v>64</v>
      </c>
      <c r="B63" s="24"/>
      <c r="C63" s="43" t="s">
        <v>133</v>
      </c>
      <c r="D63" s="43" t="s">
        <v>12</v>
      </c>
      <c r="E63" s="139"/>
      <c r="G63" s="144">
        <f t="shared" si="7"/>
        <v>0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4"/>
    </row>
    <row r="64" spans="1:36" ht="16" thickBot="1" x14ac:dyDescent="0.25">
      <c r="A64" s="19">
        <f>A63+1</f>
        <v>65</v>
      </c>
      <c r="B64" s="22"/>
      <c r="C64" s="17" t="s">
        <v>134</v>
      </c>
      <c r="D64" s="17" t="s">
        <v>12</v>
      </c>
      <c r="E64" s="139"/>
      <c r="G64" s="144">
        <f t="shared" si="7"/>
        <v>0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4"/>
    </row>
    <row r="65" spans="1:36" x14ac:dyDescent="0.2">
      <c r="A65">
        <f>Startlijst!B152</f>
        <v>0</v>
      </c>
      <c r="B65">
        <f>Startlijst!C150</f>
        <v>0</v>
      </c>
      <c r="C65">
        <f>Startlijst!D150</f>
        <v>0</v>
      </c>
      <c r="D65">
        <f>Startlijst!E150</f>
        <v>0</v>
      </c>
      <c r="E65" s="139"/>
      <c r="G65" s="144">
        <f t="shared" si="7"/>
        <v>0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4"/>
    </row>
    <row r="66" spans="1:36" x14ac:dyDescent="0.2">
      <c r="A66">
        <f>Startlijst!B153</f>
        <v>0</v>
      </c>
      <c r="B66">
        <f>Startlijst!C151</f>
        <v>0</v>
      </c>
      <c r="C66">
        <f>Startlijst!D151</f>
        <v>0</v>
      </c>
      <c r="D66">
        <f>Startlijst!E151</f>
        <v>0</v>
      </c>
      <c r="E66" s="139"/>
      <c r="G66" s="144">
        <f t="shared" si="7"/>
        <v>0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4"/>
    </row>
    <row r="67" spans="1:36" x14ac:dyDescent="0.2">
      <c r="A67">
        <f>Startlijst!B154</f>
        <v>0</v>
      </c>
      <c r="B67">
        <f>Startlijst!C152</f>
        <v>0</v>
      </c>
      <c r="C67">
        <f>Startlijst!D152</f>
        <v>0</v>
      </c>
      <c r="D67">
        <f>Startlijst!E152</f>
        <v>0</v>
      </c>
      <c r="E67" s="139"/>
      <c r="G67" s="144">
        <f t="shared" si="7"/>
        <v>0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4"/>
    </row>
    <row r="68" spans="1:36" x14ac:dyDescent="0.2">
      <c r="A68">
        <f>Startlijst!B155</f>
        <v>0</v>
      </c>
      <c r="B68">
        <f>Startlijst!C153</f>
        <v>0</v>
      </c>
      <c r="C68">
        <f>Startlijst!D153</f>
        <v>0</v>
      </c>
      <c r="D68">
        <f>Startlijst!E153</f>
        <v>0</v>
      </c>
      <c r="G68" s="144">
        <f t="shared" si="7"/>
        <v>0</v>
      </c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4"/>
    </row>
    <row r="69" spans="1:36" x14ac:dyDescent="0.2">
      <c r="A69">
        <f>Startlijst!B156</f>
        <v>0</v>
      </c>
      <c r="B69">
        <f>Startlijst!C154</f>
        <v>0</v>
      </c>
      <c r="C69">
        <f>Startlijst!D154</f>
        <v>0</v>
      </c>
      <c r="D69">
        <f>Startlijst!E154</f>
        <v>0</v>
      </c>
      <c r="G69" s="144">
        <f t="shared" si="7"/>
        <v>0</v>
      </c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4"/>
    </row>
    <row r="70" spans="1:36" x14ac:dyDescent="0.2">
      <c r="G70" s="144">
        <f t="shared" si="7"/>
        <v>0</v>
      </c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4"/>
    </row>
    <row r="71" spans="1:36" x14ac:dyDescent="0.2">
      <c r="G71" s="144">
        <f t="shared" si="7"/>
        <v>0</v>
      </c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4"/>
    </row>
    <row r="72" spans="1:36" x14ac:dyDescent="0.2">
      <c r="G72" s="144">
        <f t="shared" si="7"/>
        <v>0</v>
      </c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4"/>
    </row>
    <row r="73" spans="1:36" x14ac:dyDescent="0.2">
      <c r="G73" s="144">
        <f t="shared" si="7"/>
        <v>0</v>
      </c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4"/>
    </row>
    <row r="74" spans="1:36" x14ac:dyDescent="0.2">
      <c r="G74" s="144">
        <f t="shared" si="7"/>
        <v>0</v>
      </c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4"/>
    </row>
    <row r="75" spans="1:36" x14ac:dyDescent="0.2">
      <c r="G75" s="144">
        <f t="shared" si="7"/>
        <v>0</v>
      </c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4"/>
    </row>
    <row r="76" spans="1:36" x14ac:dyDescent="0.2">
      <c r="G76" s="144">
        <f t="shared" si="7"/>
        <v>0</v>
      </c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4"/>
    </row>
    <row r="77" spans="1:36" x14ac:dyDescent="0.2">
      <c r="G77" s="144">
        <f t="shared" ref="G77:G87" si="9">E77*86400</f>
        <v>0</v>
      </c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4"/>
    </row>
    <row r="78" spans="1:36" x14ac:dyDescent="0.2">
      <c r="G78" s="144">
        <f t="shared" si="9"/>
        <v>0</v>
      </c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4"/>
    </row>
    <row r="79" spans="1:36" x14ac:dyDescent="0.2">
      <c r="G79" s="144">
        <f t="shared" si="9"/>
        <v>0</v>
      </c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4"/>
    </row>
    <row r="80" spans="1:36" x14ac:dyDescent="0.2">
      <c r="G80" s="144">
        <f t="shared" si="9"/>
        <v>0</v>
      </c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4"/>
    </row>
    <row r="81" spans="7:36" x14ac:dyDescent="0.2">
      <c r="G81" s="144">
        <f t="shared" si="9"/>
        <v>0</v>
      </c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4"/>
    </row>
    <row r="82" spans="7:36" x14ac:dyDescent="0.2">
      <c r="G82" s="144">
        <f t="shared" si="9"/>
        <v>0</v>
      </c>
      <c r="H82" s="81"/>
      <c r="I82" s="81"/>
      <c r="J82" s="81"/>
      <c r="K82" s="81"/>
      <c r="L82" s="81"/>
      <c r="M82" s="81"/>
      <c r="N82" s="81"/>
      <c r="O82" s="81"/>
      <c r="P82" s="81"/>
      <c r="Q82" s="81"/>
      <c r="R82" s="81"/>
      <c r="S82" s="81"/>
      <c r="T82" s="81"/>
      <c r="U82" s="81"/>
      <c r="V82" s="81"/>
      <c r="W82" s="81"/>
      <c r="X82" s="81"/>
      <c r="Y82" s="81"/>
      <c r="Z82" s="81"/>
      <c r="AA82" s="81"/>
      <c r="AB82" s="81"/>
      <c r="AC82" s="81"/>
      <c r="AD82" s="81"/>
      <c r="AE82" s="81"/>
      <c r="AF82" s="81"/>
      <c r="AG82" s="81"/>
      <c r="AH82" s="81"/>
      <c r="AI82" s="81"/>
      <c r="AJ82" s="84"/>
    </row>
    <row r="83" spans="7:36" x14ac:dyDescent="0.2">
      <c r="G83" s="144">
        <f t="shared" si="9"/>
        <v>0</v>
      </c>
      <c r="H83" s="81"/>
      <c r="I83" s="81"/>
      <c r="J83" s="81"/>
      <c r="K83" s="81"/>
      <c r="L83" s="81"/>
      <c r="M83" s="81"/>
      <c r="N83" s="81"/>
      <c r="O83" s="81"/>
      <c r="P83" s="81"/>
      <c r="Q83" s="81"/>
      <c r="R83" s="81"/>
      <c r="S83" s="81"/>
      <c r="T83" s="81"/>
      <c r="U83" s="81"/>
      <c r="V83" s="81"/>
      <c r="W83" s="81"/>
      <c r="X83" s="81"/>
      <c r="Y83" s="81"/>
      <c r="Z83" s="81"/>
      <c r="AA83" s="81"/>
      <c r="AB83" s="81"/>
      <c r="AC83" s="81"/>
      <c r="AD83" s="81"/>
      <c r="AE83" s="81"/>
      <c r="AF83" s="81"/>
      <c r="AG83" s="81"/>
      <c r="AH83" s="81"/>
      <c r="AI83" s="81"/>
      <c r="AJ83" s="84"/>
    </row>
    <row r="84" spans="7:36" x14ac:dyDescent="0.2">
      <c r="G84" s="144">
        <f t="shared" si="9"/>
        <v>0</v>
      </c>
      <c r="H84" s="81"/>
      <c r="I84" s="81"/>
      <c r="J84" s="81"/>
      <c r="K84" s="81"/>
      <c r="L84" s="81"/>
      <c r="M84" s="81"/>
      <c r="N84" s="81"/>
      <c r="O84" s="81"/>
      <c r="P84" s="81"/>
      <c r="Q84" s="81"/>
      <c r="R84" s="81"/>
      <c r="S84" s="81"/>
      <c r="T84" s="81"/>
      <c r="U84" s="81"/>
      <c r="V84" s="81"/>
      <c r="W84" s="81"/>
      <c r="X84" s="81"/>
      <c r="Y84" s="81"/>
      <c r="Z84" s="81"/>
      <c r="AA84" s="81"/>
      <c r="AB84" s="81"/>
      <c r="AC84" s="81"/>
      <c r="AD84" s="81"/>
      <c r="AE84" s="81"/>
      <c r="AF84" s="81"/>
      <c r="AG84" s="81"/>
      <c r="AH84" s="81"/>
      <c r="AI84" s="81"/>
      <c r="AJ84" s="84"/>
    </row>
    <row r="85" spans="7:36" x14ac:dyDescent="0.2">
      <c r="G85" s="144">
        <f t="shared" si="9"/>
        <v>0</v>
      </c>
      <c r="H85" s="81"/>
      <c r="I85" s="81"/>
      <c r="J85" s="81"/>
      <c r="K85" s="81"/>
      <c r="L85" s="81"/>
      <c r="M85" s="81"/>
      <c r="N85" s="81"/>
      <c r="O85" s="81"/>
      <c r="P85" s="81"/>
      <c r="Q85" s="81"/>
      <c r="R85" s="81"/>
      <c r="S85" s="81"/>
      <c r="T85" s="81"/>
      <c r="U85" s="81"/>
      <c r="V85" s="81"/>
      <c r="W85" s="81"/>
      <c r="X85" s="81"/>
      <c r="Y85" s="81"/>
      <c r="Z85" s="81"/>
      <c r="AA85" s="81"/>
      <c r="AB85" s="81"/>
      <c r="AC85" s="81"/>
      <c r="AD85" s="81"/>
      <c r="AE85" s="81"/>
      <c r="AF85" s="81"/>
      <c r="AG85" s="81"/>
      <c r="AH85" s="81"/>
      <c r="AI85" s="81"/>
      <c r="AJ85" s="84"/>
    </row>
    <row r="86" spans="7:36" x14ac:dyDescent="0.2">
      <c r="G86" s="144">
        <f t="shared" si="9"/>
        <v>0</v>
      </c>
      <c r="H86" s="81"/>
      <c r="I86" s="81"/>
      <c r="J86" s="81"/>
      <c r="K86" s="81"/>
      <c r="L86" s="81"/>
      <c r="M86" s="81"/>
      <c r="N86" s="81"/>
      <c r="O86" s="81"/>
      <c r="P86" s="81"/>
      <c r="Q86" s="81"/>
      <c r="R86" s="81"/>
      <c r="S86" s="81"/>
      <c r="T86" s="81"/>
      <c r="U86" s="81"/>
      <c r="V86" s="81"/>
      <c r="W86" s="81"/>
      <c r="X86" s="81"/>
      <c r="Y86" s="81"/>
      <c r="Z86" s="81"/>
      <c r="AA86" s="81"/>
      <c r="AB86" s="81"/>
      <c r="AC86" s="81"/>
      <c r="AD86" s="81"/>
      <c r="AE86" s="81"/>
      <c r="AF86" s="81"/>
      <c r="AG86" s="81"/>
      <c r="AH86" s="81"/>
      <c r="AI86" s="81"/>
      <c r="AJ86" s="84"/>
    </row>
    <row r="87" spans="7:36" x14ac:dyDescent="0.2">
      <c r="G87" s="144">
        <f t="shared" si="9"/>
        <v>0</v>
      </c>
      <c r="H87" s="81"/>
      <c r="I87" s="81"/>
      <c r="J87" s="81"/>
      <c r="K87" s="81"/>
      <c r="L87" s="81"/>
      <c r="M87" s="81"/>
      <c r="N87" s="81"/>
      <c r="O87" s="81"/>
      <c r="P87" s="81"/>
      <c r="Q87" s="81"/>
      <c r="R87" s="81"/>
      <c r="S87" s="81"/>
      <c r="T87" s="81"/>
      <c r="U87" s="81"/>
      <c r="V87" s="81"/>
      <c r="W87" s="81"/>
      <c r="X87" s="81"/>
      <c r="Y87" s="81"/>
      <c r="Z87" s="81"/>
      <c r="AA87" s="81"/>
      <c r="AB87" s="81"/>
      <c r="AC87" s="81"/>
      <c r="AD87" s="81"/>
      <c r="AE87" s="81"/>
      <c r="AF87" s="81"/>
      <c r="AG87" s="81"/>
      <c r="AH87" s="81"/>
      <c r="AI87" s="81"/>
      <c r="AJ87" s="84"/>
    </row>
    <row r="88" spans="7:36" x14ac:dyDescent="0.2">
      <c r="H88" s="81"/>
      <c r="I88" s="81"/>
      <c r="J88" s="81"/>
      <c r="K88" s="81"/>
      <c r="L88" s="81"/>
      <c r="M88" s="81"/>
      <c r="N88" s="81"/>
      <c r="O88" s="81"/>
      <c r="P88" s="81"/>
      <c r="Q88" s="81"/>
      <c r="R88" s="81"/>
      <c r="S88" s="81"/>
      <c r="T88" s="81"/>
      <c r="U88" s="81"/>
      <c r="V88" s="81"/>
      <c r="W88" s="81"/>
      <c r="X88" s="81"/>
      <c r="Y88" s="81"/>
      <c r="Z88" s="81"/>
      <c r="AA88" s="81"/>
      <c r="AB88" s="81"/>
      <c r="AC88" s="81"/>
      <c r="AD88" s="81"/>
      <c r="AE88" s="81"/>
      <c r="AF88" s="81"/>
      <c r="AG88" s="81"/>
      <c r="AH88" s="81"/>
      <c r="AI88" s="81"/>
      <c r="AJ88" s="84"/>
    </row>
    <row r="89" spans="7:36" x14ac:dyDescent="0.2">
      <c r="H89" s="81"/>
      <c r="I89" s="81"/>
      <c r="J89" s="81"/>
      <c r="K89" s="81"/>
      <c r="L89" s="81"/>
      <c r="M89" s="81"/>
      <c r="N89" s="81"/>
      <c r="O89" s="81"/>
      <c r="P89" s="81"/>
      <c r="Q89" s="81"/>
      <c r="R89" s="81"/>
      <c r="S89" s="81"/>
      <c r="T89" s="81"/>
      <c r="U89" s="81"/>
      <c r="V89" s="81"/>
      <c r="W89" s="81"/>
      <c r="X89" s="81"/>
      <c r="Y89" s="81"/>
      <c r="Z89" s="81"/>
      <c r="AA89" s="81"/>
      <c r="AB89" s="81"/>
      <c r="AC89" s="81"/>
      <c r="AD89" s="81"/>
      <c r="AE89" s="81"/>
      <c r="AF89" s="81"/>
      <c r="AG89" s="81"/>
      <c r="AH89" s="81"/>
      <c r="AI89" s="81"/>
      <c r="AJ89" s="84"/>
    </row>
    <row r="90" spans="7:36" x14ac:dyDescent="0.2">
      <c r="H90" s="81"/>
      <c r="I90" s="81"/>
      <c r="J90" s="81"/>
      <c r="K90" s="81"/>
      <c r="L90" s="81"/>
      <c r="M90" s="81"/>
      <c r="N90" s="81"/>
      <c r="O90" s="81"/>
      <c r="P90" s="81"/>
      <c r="Q90" s="81"/>
      <c r="R90" s="81"/>
      <c r="S90" s="81"/>
      <c r="T90" s="81"/>
      <c r="U90" s="81"/>
      <c r="V90" s="81"/>
      <c r="W90" s="81"/>
      <c r="X90" s="81"/>
      <c r="Y90" s="81"/>
      <c r="Z90" s="81"/>
      <c r="AA90" s="81"/>
      <c r="AB90" s="81"/>
      <c r="AC90" s="81"/>
      <c r="AD90" s="81"/>
      <c r="AE90" s="81"/>
      <c r="AF90" s="81"/>
      <c r="AG90" s="81"/>
      <c r="AH90" s="81"/>
      <c r="AI90" s="81"/>
      <c r="AJ90" s="84"/>
    </row>
    <row r="91" spans="7:36" x14ac:dyDescent="0.2">
      <c r="H91" s="81"/>
      <c r="I91" s="81"/>
      <c r="J91" s="81"/>
      <c r="K91" s="81"/>
      <c r="L91" s="81"/>
      <c r="M91" s="81"/>
      <c r="N91" s="81"/>
      <c r="O91" s="81"/>
      <c r="P91" s="81"/>
      <c r="Q91" s="81"/>
      <c r="R91" s="81"/>
      <c r="S91" s="81"/>
      <c r="T91" s="81"/>
      <c r="U91" s="81"/>
      <c r="V91" s="81"/>
      <c r="W91" s="81"/>
      <c r="X91" s="81"/>
      <c r="Y91" s="81"/>
      <c r="Z91" s="81"/>
      <c r="AA91" s="81"/>
      <c r="AB91" s="81"/>
      <c r="AC91" s="81"/>
      <c r="AD91" s="81"/>
      <c r="AE91" s="81"/>
      <c r="AF91" s="81"/>
      <c r="AG91" s="81"/>
      <c r="AH91" s="81"/>
      <c r="AI91" s="81"/>
      <c r="AJ91" s="84"/>
    </row>
    <row r="92" spans="7:36" x14ac:dyDescent="0.2">
      <c r="H92" s="81"/>
      <c r="I92" s="81"/>
      <c r="J92" s="81"/>
      <c r="K92" s="81"/>
      <c r="L92" s="81"/>
      <c r="M92" s="81"/>
      <c r="N92" s="81"/>
      <c r="O92" s="81"/>
      <c r="P92" s="81"/>
      <c r="Q92" s="81"/>
      <c r="R92" s="81"/>
      <c r="S92" s="81"/>
      <c r="T92" s="81"/>
      <c r="U92" s="81"/>
      <c r="V92" s="81"/>
      <c r="W92" s="81"/>
      <c r="X92" s="81"/>
      <c r="Y92" s="81"/>
      <c r="Z92" s="81"/>
      <c r="AA92" s="81"/>
      <c r="AB92" s="81"/>
      <c r="AC92" s="81"/>
      <c r="AD92" s="81"/>
      <c r="AE92" s="81"/>
      <c r="AF92" s="81"/>
      <c r="AG92" s="81"/>
      <c r="AH92" s="81"/>
      <c r="AI92" s="81"/>
      <c r="AJ92" s="84"/>
    </row>
    <row r="93" spans="7:36" x14ac:dyDescent="0.2">
      <c r="H93" s="81"/>
      <c r="I93" s="81"/>
      <c r="J93" s="81"/>
      <c r="K93" s="81"/>
      <c r="L93" s="81"/>
      <c r="M93" s="81"/>
      <c r="N93" s="81"/>
      <c r="O93" s="81"/>
      <c r="P93" s="81"/>
      <c r="Q93" s="81"/>
      <c r="R93" s="81"/>
      <c r="S93" s="81"/>
      <c r="T93" s="81"/>
      <c r="U93" s="81"/>
      <c r="V93" s="81"/>
      <c r="W93" s="81"/>
      <c r="X93" s="81"/>
      <c r="Y93" s="81"/>
      <c r="Z93" s="81"/>
      <c r="AA93" s="81"/>
      <c r="AB93" s="81"/>
      <c r="AC93" s="81"/>
      <c r="AD93" s="81"/>
      <c r="AE93" s="81"/>
      <c r="AF93" s="81"/>
      <c r="AG93" s="81"/>
      <c r="AH93" s="81"/>
      <c r="AI93" s="81"/>
      <c r="AJ93" s="84"/>
    </row>
    <row r="94" spans="7:36" x14ac:dyDescent="0.2">
      <c r="H94" s="81"/>
      <c r="I94" s="81"/>
      <c r="J94" s="81"/>
      <c r="K94" s="81"/>
      <c r="L94" s="81"/>
      <c r="M94" s="81"/>
      <c r="N94" s="81"/>
      <c r="O94" s="81"/>
      <c r="P94" s="81"/>
      <c r="Q94" s="81"/>
      <c r="R94" s="81"/>
      <c r="S94" s="81"/>
      <c r="T94" s="81"/>
      <c r="U94" s="81"/>
      <c r="V94" s="81"/>
      <c r="W94" s="81"/>
      <c r="X94" s="81"/>
      <c r="Y94" s="81"/>
      <c r="Z94" s="81"/>
      <c r="AA94" s="81"/>
      <c r="AB94" s="81"/>
      <c r="AC94" s="81"/>
      <c r="AD94" s="81"/>
      <c r="AE94" s="81"/>
      <c r="AF94" s="81"/>
      <c r="AG94" s="81"/>
      <c r="AH94" s="81"/>
      <c r="AI94" s="81"/>
      <c r="AJ94" s="84"/>
    </row>
    <row r="95" spans="7:36" x14ac:dyDescent="0.2">
      <c r="H95" s="81"/>
      <c r="I95" s="81"/>
      <c r="J95" s="81"/>
      <c r="K95" s="81"/>
      <c r="L95" s="81"/>
      <c r="M95" s="81"/>
      <c r="N95" s="81"/>
      <c r="O95" s="81"/>
      <c r="P95" s="81"/>
      <c r="Q95" s="81"/>
      <c r="R95" s="81"/>
      <c r="S95" s="81"/>
      <c r="T95" s="81"/>
      <c r="U95" s="81"/>
      <c r="V95" s="81"/>
      <c r="W95" s="81"/>
      <c r="X95" s="81"/>
      <c r="Y95" s="81"/>
      <c r="Z95" s="81"/>
      <c r="AA95" s="81"/>
      <c r="AB95" s="81"/>
      <c r="AC95" s="81"/>
      <c r="AD95" s="81"/>
      <c r="AE95" s="81"/>
      <c r="AF95" s="81"/>
      <c r="AG95" s="81"/>
      <c r="AH95" s="81"/>
      <c r="AI95" s="81"/>
      <c r="AJ95" s="84"/>
    </row>
    <row r="96" spans="7:36" x14ac:dyDescent="0.2">
      <c r="H96" s="81"/>
      <c r="I96" s="81"/>
      <c r="J96" s="81"/>
      <c r="K96" s="81"/>
      <c r="L96" s="81"/>
      <c r="M96" s="81"/>
      <c r="N96" s="81"/>
      <c r="O96" s="81"/>
      <c r="P96" s="81"/>
      <c r="Q96" s="81"/>
      <c r="R96" s="81"/>
      <c r="S96" s="81"/>
      <c r="T96" s="81"/>
      <c r="U96" s="81"/>
      <c r="V96" s="81"/>
      <c r="W96" s="81"/>
      <c r="X96" s="81"/>
      <c r="Y96" s="81"/>
      <c r="Z96" s="81"/>
      <c r="AA96" s="81"/>
      <c r="AB96" s="81"/>
      <c r="AC96" s="81"/>
      <c r="AD96" s="81"/>
      <c r="AE96" s="81"/>
      <c r="AF96" s="81"/>
      <c r="AG96" s="81"/>
      <c r="AH96" s="81"/>
      <c r="AI96" s="81"/>
      <c r="AJ96" s="84"/>
    </row>
  </sheetData>
  <pageMargins left="0.11811023622047245" right="0.11811023622047245" top="0.55118110236220474" bottom="0.19685039370078741" header="0.19685039370078741" footer="0.11811023622047245"/>
  <pageSetup paperSize="9" scale="37" fitToHeight="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J81"/>
  <sheetViews>
    <sheetView topLeftCell="A10" workbookViewId="0">
      <selection activeCell="A13" sqref="A13:D64"/>
    </sheetView>
  </sheetViews>
  <sheetFormatPr baseColWidth="10" defaultColWidth="8.83203125" defaultRowHeight="15" x14ac:dyDescent="0.2"/>
  <cols>
    <col min="6" max="7" width="9.1640625" style="137"/>
  </cols>
  <sheetData>
    <row r="1" spans="1:36" ht="11" customHeight="1" x14ac:dyDescent="0.2">
      <c r="A1" s="91" t="s">
        <v>38</v>
      </c>
      <c r="B1" s="92"/>
      <c r="C1" s="92"/>
      <c r="D1" s="92"/>
      <c r="E1" s="91" t="s">
        <v>38</v>
      </c>
      <c r="F1" s="131"/>
      <c r="G1" s="131"/>
      <c r="H1" s="92"/>
      <c r="I1" s="92"/>
      <c r="J1" s="92"/>
      <c r="K1" s="92"/>
      <c r="L1" s="92"/>
      <c r="M1" s="91" t="s">
        <v>38</v>
      </c>
      <c r="N1" s="92"/>
      <c r="O1" s="92"/>
      <c r="P1" s="92"/>
      <c r="Q1" s="92"/>
      <c r="R1" s="92"/>
      <c r="S1" s="92"/>
      <c r="T1" s="92"/>
      <c r="U1" s="91" t="s">
        <v>38</v>
      </c>
      <c r="V1" s="92"/>
      <c r="W1" s="92"/>
      <c r="X1" s="92"/>
      <c r="Y1" s="92"/>
      <c r="Z1" s="92"/>
      <c r="AA1" s="92"/>
      <c r="AB1" s="91" t="s">
        <v>38</v>
      </c>
      <c r="AC1" s="92"/>
      <c r="AD1" s="92"/>
      <c r="AE1" s="92"/>
      <c r="AF1" s="89"/>
      <c r="AG1" s="89"/>
      <c r="AH1" s="89"/>
      <c r="AI1" s="89"/>
      <c r="AJ1" s="89"/>
    </row>
    <row r="2" spans="1:36" ht="11" customHeight="1" x14ac:dyDescent="0.2">
      <c r="A2" s="93">
        <v>5</v>
      </c>
      <c r="B2" s="94" t="s">
        <v>68</v>
      </c>
      <c r="C2" s="92"/>
      <c r="D2" s="92"/>
      <c r="E2" s="93">
        <v>20</v>
      </c>
      <c r="F2" s="132"/>
      <c r="G2" s="132"/>
      <c r="H2" s="94" t="s">
        <v>69</v>
      </c>
      <c r="I2" s="92"/>
      <c r="J2" s="92"/>
      <c r="K2" s="92"/>
      <c r="L2" s="92"/>
      <c r="M2" s="93">
        <v>15</v>
      </c>
      <c r="N2" s="94" t="s">
        <v>70</v>
      </c>
      <c r="O2" s="92"/>
      <c r="P2" s="92"/>
      <c r="Q2" s="92"/>
      <c r="R2" s="92"/>
      <c r="S2" s="92"/>
      <c r="T2" s="92"/>
      <c r="U2" s="93">
        <v>10</v>
      </c>
      <c r="V2" s="94" t="s">
        <v>71</v>
      </c>
      <c r="W2" s="92"/>
      <c r="X2" s="92"/>
      <c r="Y2" s="92"/>
      <c r="Z2" s="92"/>
      <c r="AA2" s="92"/>
      <c r="AB2" s="93">
        <v>5</v>
      </c>
      <c r="AC2" s="94" t="s">
        <v>72</v>
      </c>
      <c r="AD2" s="92"/>
      <c r="AE2" s="92"/>
      <c r="AF2" s="89"/>
      <c r="AG2" s="89"/>
      <c r="AH2" s="89"/>
      <c r="AI2" s="89"/>
      <c r="AJ2" s="89"/>
    </row>
    <row r="3" spans="1:36" ht="11" customHeight="1" x14ac:dyDescent="0.2">
      <c r="A3" s="93">
        <v>0</v>
      </c>
      <c r="B3" s="94" t="s">
        <v>73</v>
      </c>
      <c r="C3" s="92"/>
      <c r="D3" s="92"/>
      <c r="E3" s="93">
        <v>10000</v>
      </c>
      <c r="F3" s="132"/>
      <c r="G3" s="132"/>
      <c r="H3" s="94" t="s">
        <v>74</v>
      </c>
      <c r="I3" s="92"/>
      <c r="J3" s="92"/>
      <c r="K3" s="92"/>
      <c r="L3" s="92"/>
      <c r="M3" s="93">
        <v>20</v>
      </c>
      <c r="N3" s="94" t="s">
        <v>75</v>
      </c>
      <c r="O3" s="92"/>
      <c r="P3" s="92"/>
      <c r="Q3" s="92"/>
      <c r="R3" s="92"/>
      <c r="S3" s="92"/>
      <c r="T3" s="92"/>
      <c r="U3" s="93">
        <v>10000</v>
      </c>
      <c r="V3" s="94" t="s">
        <v>76</v>
      </c>
      <c r="W3" s="92"/>
      <c r="X3" s="92"/>
      <c r="Y3" s="92"/>
      <c r="Z3" s="92"/>
      <c r="AA3" s="92"/>
      <c r="AB3" s="93">
        <v>10</v>
      </c>
      <c r="AC3" s="94" t="s">
        <v>77</v>
      </c>
      <c r="AD3" s="92"/>
      <c r="AE3" s="92"/>
      <c r="AF3" s="89"/>
      <c r="AG3" s="89"/>
      <c r="AH3" s="89"/>
      <c r="AI3" s="89"/>
      <c r="AJ3" s="89"/>
    </row>
    <row r="4" spans="1:36" ht="11" customHeight="1" x14ac:dyDescent="0.2">
      <c r="A4" s="93">
        <v>0</v>
      </c>
      <c r="B4" s="94" t="s">
        <v>78</v>
      </c>
      <c r="C4" s="92"/>
      <c r="D4" s="92"/>
      <c r="E4" s="93">
        <v>20</v>
      </c>
      <c r="F4" s="132"/>
      <c r="G4" s="132"/>
      <c r="H4" s="94" t="s">
        <v>79</v>
      </c>
      <c r="I4" s="92"/>
      <c r="J4" s="92"/>
      <c r="K4" s="92"/>
      <c r="L4" s="92"/>
      <c r="M4" s="93">
        <v>20</v>
      </c>
      <c r="N4" s="94" t="s">
        <v>80</v>
      </c>
      <c r="O4" s="92"/>
      <c r="P4" s="92"/>
      <c r="Q4" s="92"/>
      <c r="R4" s="92"/>
      <c r="S4" s="92"/>
      <c r="T4" s="92"/>
      <c r="U4" s="93">
        <v>5</v>
      </c>
      <c r="V4" s="94" t="s">
        <v>81</v>
      </c>
      <c r="W4" s="92"/>
      <c r="X4" s="92"/>
      <c r="Y4" s="92"/>
      <c r="Z4" s="92"/>
      <c r="AA4" s="92"/>
      <c r="AB4" s="93">
        <v>10</v>
      </c>
      <c r="AC4" s="94" t="s">
        <v>39</v>
      </c>
      <c r="AD4" s="92"/>
      <c r="AE4" s="92"/>
      <c r="AF4" s="89"/>
      <c r="AG4" s="89"/>
      <c r="AH4" s="89"/>
      <c r="AI4" s="89"/>
      <c r="AJ4" s="89"/>
    </row>
    <row r="5" spans="1:36" ht="11" customHeight="1" x14ac:dyDescent="0.2">
      <c r="A5" s="93">
        <v>10000</v>
      </c>
      <c r="B5" s="94" t="s">
        <v>82</v>
      </c>
      <c r="C5" s="92"/>
      <c r="D5" s="92"/>
      <c r="E5" s="93">
        <v>10000</v>
      </c>
      <c r="F5" s="132"/>
      <c r="G5" s="132"/>
      <c r="H5" s="94" t="s">
        <v>83</v>
      </c>
      <c r="I5" s="92"/>
      <c r="J5" s="92"/>
      <c r="K5" s="92"/>
      <c r="L5" s="92"/>
      <c r="M5" s="93">
        <v>10000</v>
      </c>
      <c r="N5" s="94" t="s">
        <v>84</v>
      </c>
      <c r="O5" s="92"/>
      <c r="P5" s="92"/>
      <c r="Q5" s="92"/>
      <c r="R5" s="92"/>
      <c r="S5" s="92"/>
      <c r="T5" s="92"/>
      <c r="U5" s="93">
        <v>5</v>
      </c>
      <c r="V5" s="94" t="s">
        <v>85</v>
      </c>
      <c r="W5" s="92"/>
      <c r="X5" s="92"/>
      <c r="Y5" s="92"/>
      <c r="Z5" s="92"/>
      <c r="AA5" s="92"/>
      <c r="AB5" s="93"/>
      <c r="AC5" s="94" t="s">
        <v>86</v>
      </c>
      <c r="AD5" s="92"/>
      <c r="AE5" s="92"/>
      <c r="AF5" s="89"/>
      <c r="AG5" s="89"/>
      <c r="AH5" s="89"/>
      <c r="AI5" s="89"/>
      <c r="AJ5" s="89"/>
    </row>
    <row r="6" spans="1:36" ht="11" customHeight="1" x14ac:dyDescent="0.2">
      <c r="A6" s="93">
        <v>10000</v>
      </c>
      <c r="B6" s="94" t="s">
        <v>87</v>
      </c>
      <c r="C6" s="92"/>
      <c r="D6" s="92"/>
      <c r="E6" s="93">
        <v>10000</v>
      </c>
      <c r="F6" s="132"/>
      <c r="G6" s="132"/>
      <c r="H6" s="94" t="s">
        <v>88</v>
      </c>
      <c r="I6" s="92"/>
      <c r="J6" s="92"/>
      <c r="K6" s="92"/>
      <c r="L6" s="92"/>
      <c r="M6" s="93">
        <v>5</v>
      </c>
      <c r="N6" s="94" t="s">
        <v>89</v>
      </c>
      <c r="O6" s="92"/>
      <c r="P6" s="92"/>
      <c r="Q6" s="92"/>
      <c r="R6" s="92"/>
      <c r="S6" s="92"/>
      <c r="T6" s="92"/>
      <c r="U6" s="93">
        <v>10</v>
      </c>
      <c r="V6" s="94" t="s">
        <v>90</v>
      </c>
      <c r="W6" s="92"/>
      <c r="X6" s="92"/>
      <c r="Y6" s="92"/>
      <c r="Z6" s="92"/>
      <c r="AA6" s="92"/>
      <c r="AB6" s="92"/>
      <c r="AC6" s="92"/>
      <c r="AD6" s="92"/>
      <c r="AE6" s="92"/>
      <c r="AF6" s="89"/>
      <c r="AG6" s="89"/>
      <c r="AH6" s="89"/>
      <c r="AI6" s="89"/>
      <c r="AJ6" s="89"/>
    </row>
    <row r="7" spans="1:36" ht="11" customHeight="1" x14ac:dyDescent="0.2">
      <c r="A7" s="93">
        <v>10000</v>
      </c>
      <c r="B7" s="94" t="s">
        <v>91</v>
      </c>
      <c r="C7" s="92"/>
      <c r="D7" s="92"/>
      <c r="E7" s="92"/>
      <c r="F7" s="133"/>
      <c r="G7" s="133"/>
      <c r="H7" s="92"/>
      <c r="I7" s="92"/>
      <c r="J7" s="92"/>
      <c r="K7" s="92"/>
      <c r="L7" s="92"/>
      <c r="M7" s="93">
        <v>10000</v>
      </c>
      <c r="N7" s="94" t="s">
        <v>92</v>
      </c>
      <c r="O7" s="92"/>
      <c r="P7" s="92"/>
      <c r="Q7" s="92"/>
      <c r="R7" s="92"/>
      <c r="S7" s="92"/>
      <c r="T7" s="92"/>
      <c r="U7" s="93">
        <v>10</v>
      </c>
      <c r="V7" s="94" t="s">
        <v>93</v>
      </c>
      <c r="W7" s="92"/>
      <c r="X7" s="92"/>
      <c r="Y7" s="92"/>
      <c r="Z7" s="92"/>
      <c r="AA7" s="92"/>
      <c r="AB7" s="92"/>
      <c r="AC7" s="92"/>
      <c r="AD7" s="92"/>
      <c r="AE7" s="92"/>
      <c r="AF7" s="89"/>
      <c r="AG7" s="89"/>
      <c r="AH7" s="89"/>
      <c r="AI7" s="89"/>
      <c r="AJ7" s="89"/>
    </row>
    <row r="8" spans="1:36" ht="11" customHeight="1" x14ac:dyDescent="0.2">
      <c r="A8" s="92"/>
      <c r="B8" s="92"/>
      <c r="C8" s="92"/>
      <c r="D8" s="92"/>
      <c r="E8" s="92"/>
      <c r="F8" s="133"/>
      <c r="G8" s="133"/>
      <c r="H8" s="92"/>
      <c r="I8" s="92"/>
      <c r="J8" s="92"/>
      <c r="K8" s="92"/>
      <c r="L8" s="92"/>
      <c r="M8" s="93">
        <v>20</v>
      </c>
      <c r="N8" s="94" t="s">
        <v>94</v>
      </c>
      <c r="O8" s="92"/>
      <c r="P8" s="92"/>
      <c r="Q8" s="92"/>
      <c r="R8" s="92"/>
      <c r="S8" s="92"/>
      <c r="T8" s="92"/>
      <c r="U8" s="95"/>
      <c r="V8" s="94" t="s">
        <v>95</v>
      </c>
      <c r="W8" s="92"/>
      <c r="X8" s="92"/>
      <c r="Y8" s="92"/>
      <c r="Z8" s="92"/>
      <c r="AA8" s="92"/>
      <c r="AB8" s="92"/>
      <c r="AC8" s="92"/>
      <c r="AD8" s="92"/>
      <c r="AE8" s="92"/>
      <c r="AF8" s="89"/>
      <c r="AG8" s="89"/>
      <c r="AH8" s="89"/>
      <c r="AI8" s="89"/>
      <c r="AJ8" s="89"/>
    </row>
    <row r="9" spans="1:36" ht="11" customHeight="1" x14ac:dyDescent="0.2">
      <c r="A9" s="92"/>
      <c r="B9" s="92"/>
      <c r="C9" s="92"/>
      <c r="D9" s="92"/>
      <c r="E9" s="92"/>
      <c r="F9" s="133"/>
      <c r="G9" s="133"/>
      <c r="H9" s="92"/>
      <c r="I9" s="92"/>
      <c r="J9" s="92"/>
      <c r="K9" s="92"/>
      <c r="L9" s="92"/>
      <c r="M9" s="93">
        <v>10000</v>
      </c>
      <c r="N9" s="94" t="s">
        <v>96</v>
      </c>
      <c r="O9" s="92"/>
      <c r="P9" s="92"/>
      <c r="Q9" s="92"/>
      <c r="R9" s="92"/>
      <c r="S9" s="92"/>
      <c r="T9" s="92"/>
      <c r="U9" s="93">
        <v>10000</v>
      </c>
      <c r="V9" s="94" t="s">
        <v>97</v>
      </c>
      <c r="W9" s="92"/>
      <c r="X9" s="92"/>
      <c r="Y9" s="92"/>
      <c r="Z9" s="92"/>
      <c r="AA9" s="92"/>
      <c r="AB9" s="92"/>
      <c r="AC9" s="92"/>
      <c r="AD9" s="92"/>
      <c r="AE9" s="92"/>
      <c r="AF9" s="89"/>
      <c r="AG9" s="89"/>
      <c r="AH9" s="89"/>
      <c r="AI9" s="89"/>
      <c r="AJ9" s="89"/>
    </row>
    <row r="10" spans="1:36" ht="16" thickBot="1" x14ac:dyDescent="0.25">
      <c r="A10" s="89"/>
      <c r="B10" s="89"/>
      <c r="C10" s="89"/>
      <c r="D10" s="89"/>
      <c r="E10" s="89"/>
      <c r="F10" s="134"/>
      <c r="G10" s="134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</row>
    <row r="11" spans="1:36" ht="16" thickBot="1" x14ac:dyDescent="0.25">
      <c r="A11" s="97"/>
      <c r="B11" s="98" t="s">
        <v>32</v>
      </c>
      <c r="C11" s="98" t="s">
        <v>0</v>
      </c>
      <c r="D11" s="98" t="s">
        <v>1</v>
      </c>
      <c r="E11" s="98" t="s">
        <v>3</v>
      </c>
      <c r="F11" s="135"/>
      <c r="G11" s="135"/>
      <c r="H11" s="99">
        <v>10000</v>
      </c>
      <c r="I11" s="99">
        <v>5</v>
      </c>
      <c r="J11" s="99">
        <v>15</v>
      </c>
      <c r="K11" s="99">
        <v>0</v>
      </c>
      <c r="L11" s="99">
        <v>10000</v>
      </c>
      <c r="M11" s="99">
        <v>20</v>
      </c>
      <c r="N11" s="99">
        <v>10000</v>
      </c>
      <c r="O11" s="99">
        <v>20</v>
      </c>
      <c r="P11" s="99">
        <v>20</v>
      </c>
      <c r="Q11" s="99">
        <v>10000</v>
      </c>
      <c r="R11" s="99">
        <v>5</v>
      </c>
      <c r="S11" s="99">
        <v>10000</v>
      </c>
      <c r="T11" s="99">
        <v>20</v>
      </c>
      <c r="U11" s="99">
        <v>10000</v>
      </c>
      <c r="V11" s="99">
        <v>10000</v>
      </c>
      <c r="W11" s="99">
        <v>10</v>
      </c>
      <c r="X11" s="99">
        <v>10000</v>
      </c>
      <c r="Y11" s="99">
        <v>5</v>
      </c>
      <c r="Z11" s="99">
        <v>5</v>
      </c>
      <c r="AA11" s="99">
        <v>10</v>
      </c>
      <c r="AB11" s="99">
        <v>10</v>
      </c>
      <c r="AC11" s="99">
        <v>10000</v>
      </c>
      <c r="AD11" s="99">
        <v>5</v>
      </c>
      <c r="AE11" s="99">
        <v>10</v>
      </c>
      <c r="AF11" s="99">
        <v>20</v>
      </c>
      <c r="AG11" s="99">
        <v>10000</v>
      </c>
      <c r="AH11" s="99">
        <v>0</v>
      </c>
      <c r="AI11" s="99">
        <v>10</v>
      </c>
      <c r="AJ11" s="97"/>
    </row>
    <row r="12" spans="1:36" ht="177" thickBot="1" x14ac:dyDescent="0.25">
      <c r="A12" s="96"/>
      <c r="B12" s="96"/>
      <c r="C12" s="96"/>
      <c r="D12" s="96"/>
      <c r="E12" s="105" t="s">
        <v>37</v>
      </c>
      <c r="F12" s="136" t="s">
        <v>135</v>
      </c>
      <c r="G12" s="136" t="s">
        <v>138</v>
      </c>
      <c r="H12" s="106" t="s">
        <v>41</v>
      </c>
      <c r="I12" s="106" t="s">
        <v>40</v>
      </c>
      <c r="J12" s="106" t="s">
        <v>64</v>
      </c>
      <c r="K12" s="106" t="s">
        <v>65</v>
      </c>
      <c r="L12" s="106" t="s">
        <v>42</v>
      </c>
      <c r="M12" s="106" t="s">
        <v>43</v>
      </c>
      <c r="N12" s="106" t="s">
        <v>44</v>
      </c>
      <c r="O12" s="106" t="s">
        <v>66</v>
      </c>
      <c r="P12" s="106" t="s">
        <v>47</v>
      </c>
      <c r="Q12" s="106" t="s">
        <v>48</v>
      </c>
      <c r="R12" s="106" t="s">
        <v>49</v>
      </c>
      <c r="S12" s="106" t="s">
        <v>50</v>
      </c>
      <c r="T12" s="106" t="s">
        <v>51</v>
      </c>
      <c r="U12" s="106" t="s">
        <v>52</v>
      </c>
      <c r="V12" s="106" t="s">
        <v>53</v>
      </c>
      <c r="W12" s="106" t="s">
        <v>54</v>
      </c>
      <c r="X12" s="106" t="s">
        <v>55</v>
      </c>
      <c r="Y12" s="106" t="s">
        <v>56</v>
      </c>
      <c r="Z12" s="106" t="s">
        <v>57</v>
      </c>
      <c r="AA12" s="106" t="s">
        <v>58</v>
      </c>
      <c r="AB12" s="106" t="s">
        <v>59</v>
      </c>
      <c r="AC12" s="106" t="s">
        <v>60</v>
      </c>
      <c r="AD12" s="106" t="s">
        <v>62</v>
      </c>
      <c r="AE12" s="106" t="s">
        <v>63</v>
      </c>
      <c r="AF12" s="106" t="s">
        <v>45</v>
      </c>
      <c r="AG12" s="106" t="s">
        <v>46</v>
      </c>
      <c r="AH12" s="106" t="s">
        <v>61</v>
      </c>
      <c r="AI12" s="106" t="s">
        <v>67</v>
      </c>
      <c r="AJ12" s="107" t="s">
        <v>36</v>
      </c>
    </row>
    <row r="13" spans="1:36" x14ac:dyDescent="0.2">
      <c r="A13" s="21">
        <v>25</v>
      </c>
      <c r="B13" s="21"/>
      <c r="C13" s="16" t="s">
        <v>100</v>
      </c>
      <c r="D13" s="41" t="s">
        <v>5</v>
      </c>
      <c r="E13" s="139"/>
      <c r="G13" s="144">
        <f t="shared" ref="G13:G44" si="0">E13*86400</f>
        <v>0</v>
      </c>
      <c r="H13" s="81"/>
      <c r="I13" s="81"/>
      <c r="J13" s="81"/>
      <c r="K13" s="81"/>
      <c r="L13" s="81"/>
      <c r="M13" s="81"/>
      <c r="N13" s="81"/>
      <c r="O13" s="81"/>
      <c r="P13" s="81"/>
      <c r="Q13" s="81"/>
      <c r="R13" s="81"/>
      <c r="S13" s="81"/>
      <c r="T13" s="81"/>
      <c r="U13" s="81"/>
      <c r="V13" s="81"/>
      <c r="W13" s="81"/>
      <c r="X13" s="81"/>
      <c r="Y13" s="81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4">
        <f t="shared" ref="AJ13:AJ18" si="1">G13+H13*$H$11+I13*$I$11+J13*$J$11+K13*$K$11+L13*$L$11+M13*$M$11+N13*$N$11+O13*$O$11+P13*$P$11+Q13*$Q$11+R13*$R$11+S13*$S$11+T13*$T$11+U13*$U$11+V13*$V$11+W13*$W$11+X13*$X$11+Y13*$Y$11+Z13*$Z$11+AA13*$Z$11+AB13*$AB$11+AC13*$AC$11+AD13*$AD$11+AE13*$AE$11+AF13*$AF$11+AG13*$AG$11+AH13*$AH$11+AI13*$AI$11</f>
        <v>0</v>
      </c>
    </row>
    <row r="14" spans="1:36" x14ac:dyDescent="0.2">
      <c r="A14" s="23">
        <f>A13+1</f>
        <v>26</v>
      </c>
      <c r="B14" s="24"/>
      <c r="C14" s="43" t="s">
        <v>128</v>
      </c>
      <c r="D14" s="44" t="s">
        <v>6</v>
      </c>
      <c r="E14" s="140"/>
      <c r="G14" s="144">
        <f t="shared" si="0"/>
        <v>0</v>
      </c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/>
      <c r="AF14" s="82"/>
      <c r="AG14" s="82"/>
      <c r="AH14" s="82"/>
      <c r="AI14" s="82"/>
      <c r="AJ14" s="85">
        <f t="shared" si="1"/>
        <v>0</v>
      </c>
    </row>
    <row r="15" spans="1:36" x14ac:dyDescent="0.2">
      <c r="A15" s="19">
        <f>A14+1</f>
        <v>27</v>
      </c>
      <c r="B15" s="15"/>
      <c r="C15" s="13" t="s">
        <v>127</v>
      </c>
      <c r="D15" s="42" t="s">
        <v>5</v>
      </c>
      <c r="E15" s="139"/>
      <c r="G15" s="144">
        <f t="shared" si="0"/>
        <v>0</v>
      </c>
      <c r="H15" s="81"/>
      <c r="I15" s="81"/>
      <c r="J15" s="81"/>
      <c r="K15" s="81"/>
      <c r="L15" s="81"/>
      <c r="M15" s="81"/>
      <c r="N15" s="81"/>
      <c r="O15" s="81"/>
      <c r="P15" s="81"/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4">
        <f t="shared" si="1"/>
        <v>0</v>
      </c>
    </row>
    <row r="16" spans="1:36" x14ac:dyDescent="0.2">
      <c r="A16" s="23">
        <f>A15+1</f>
        <v>28</v>
      </c>
      <c r="B16" s="24"/>
      <c r="C16" s="43" t="s">
        <v>16</v>
      </c>
      <c r="D16" s="44" t="s">
        <v>6</v>
      </c>
      <c r="E16" s="140"/>
      <c r="G16" s="144">
        <f t="shared" si="0"/>
        <v>0</v>
      </c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/>
      <c r="AF16" s="82"/>
      <c r="AG16" s="82"/>
      <c r="AH16" s="82"/>
      <c r="AI16" s="82"/>
      <c r="AJ16" s="85">
        <f t="shared" si="1"/>
        <v>0</v>
      </c>
    </row>
    <row r="17" spans="1:36" x14ac:dyDescent="0.2">
      <c r="A17" s="19">
        <f>A16+1</f>
        <v>29</v>
      </c>
      <c r="B17" s="15"/>
      <c r="C17" s="13" t="s">
        <v>101</v>
      </c>
      <c r="D17" s="42" t="s">
        <v>7</v>
      </c>
      <c r="E17" s="139"/>
      <c r="G17" s="144">
        <f t="shared" si="0"/>
        <v>0</v>
      </c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4">
        <f t="shared" si="1"/>
        <v>0</v>
      </c>
    </row>
    <row r="18" spans="1:36" x14ac:dyDescent="0.2">
      <c r="A18" s="23">
        <f>A17+1</f>
        <v>30</v>
      </c>
      <c r="B18" s="24"/>
      <c r="C18" s="43" t="s">
        <v>11</v>
      </c>
      <c r="D18" s="44" t="s">
        <v>5</v>
      </c>
      <c r="E18" s="140"/>
      <c r="G18" s="144">
        <f t="shared" si="0"/>
        <v>0</v>
      </c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/>
      <c r="AF18" s="82"/>
      <c r="AG18" s="82"/>
      <c r="AH18" s="82"/>
      <c r="AI18" s="82"/>
      <c r="AJ18" s="85">
        <f t="shared" si="1"/>
        <v>0</v>
      </c>
    </row>
    <row r="19" spans="1:36" x14ac:dyDescent="0.2">
      <c r="A19" s="28"/>
      <c r="B19" s="28"/>
      <c r="C19" s="28"/>
      <c r="D19" s="28"/>
      <c r="E19" s="139"/>
      <c r="G19" s="144">
        <f t="shared" si="0"/>
        <v>0</v>
      </c>
      <c r="H19" s="81"/>
      <c r="I19" s="81"/>
      <c r="J19" s="81"/>
      <c r="K19" s="81"/>
      <c r="L19" s="81"/>
      <c r="M19" s="81"/>
      <c r="N19" s="81"/>
      <c r="O19" s="81"/>
      <c r="P19" s="81"/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/>
      <c r="AF19" s="81"/>
      <c r="AG19" s="81"/>
      <c r="AH19" s="81"/>
      <c r="AI19" s="81"/>
      <c r="AJ19" s="84"/>
    </row>
    <row r="20" spans="1:36" x14ac:dyDescent="0.2">
      <c r="A20" s="15">
        <f>1+A18</f>
        <v>31</v>
      </c>
      <c r="B20" s="15"/>
      <c r="C20" s="13" t="s">
        <v>102</v>
      </c>
      <c r="D20" s="13" t="s">
        <v>5</v>
      </c>
      <c r="E20" s="139"/>
      <c r="G20" s="144">
        <f t="shared" si="0"/>
        <v>0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4">
        <f t="shared" ref="AJ20:AJ25" si="2">G20+H20*$H$11+I20*$I$11+J20*$J$11+K20*$K$11+L20*$L$11+M20*$M$11+N20*$N$11+O20*$O$11+P20*$P$11+Q20*$Q$11+R20*$R$11+S20*$S$11+T20*$T$11+U20*$U$11+V20*$V$11+W20*$W$11+X20*$X$11+Y20*$Y$11+Z20*$Z$11+AA20*$Z$11+AB20*$AB$11+AC20*$AC$11+AD20*$AD$11+AE20*$AE$11+AF20*$AF$11+AG20*$AG$11+AH20*$AH$11+AI20*$AI$11</f>
        <v>0</v>
      </c>
    </row>
    <row r="21" spans="1:36" x14ac:dyDescent="0.2">
      <c r="A21" s="23">
        <f>A20+1</f>
        <v>32</v>
      </c>
      <c r="B21" s="24"/>
      <c r="C21" s="43" t="s">
        <v>103</v>
      </c>
      <c r="D21" s="25" t="s">
        <v>7</v>
      </c>
      <c r="E21" s="140"/>
      <c r="G21" s="144">
        <f t="shared" si="0"/>
        <v>0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5">
        <f t="shared" si="2"/>
        <v>0</v>
      </c>
    </row>
    <row r="22" spans="1:36" x14ac:dyDescent="0.2">
      <c r="A22" s="19">
        <f>A21+1</f>
        <v>33</v>
      </c>
      <c r="B22" s="15"/>
      <c r="C22" s="13" t="s">
        <v>105</v>
      </c>
      <c r="D22" s="13" t="s">
        <v>6</v>
      </c>
      <c r="E22" s="139"/>
      <c r="G22" s="144">
        <f t="shared" si="0"/>
        <v>0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4">
        <f t="shared" si="2"/>
        <v>0</v>
      </c>
    </row>
    <row r="23" spans="1:36" x14ac:dyDescent="0.2">
      <c r="A23" s="23">
        <f>A22+1</f>
        <v>34</v>
      </c>
      <c r="B23" s="24"/>
      <c r="C23" s="43" t="s">
        <v>8</v>
      </c>
      <c r="D23" s="43" t="s">
        <v>6</v>
      </c>
      <c r="E23" s="140"/>
      <c r="G23" s="144">
        <f t="shared" si="0"/>
        <v>0</v>
      </c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5">
        <f t="shared" si="2"/>
        <v>0</v>
      </c>
    </row>
    <row r="24" spans="1:36" x14ac:dyDescent="0.2">
      <c r="A24" s="19">
        <f>A23+1</f>
        <v>35</v>
      </c>
      <c r="B24" s="15"/>
      <c r="C24" s="13" t="s">
        <v>104</v>
      </c>
      <c r="D24" s="13" t="s">
        <v>6</v>
      </c>
      <c r="E24" s="139"/>
      <c r="G24" s="144">
        <f t="shared" si="0"/>
        <v>0</v>
      </c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4">
        <f t="shared" si="2"/>
        <v>0</v>
      </c>
    </row>
    <row r="25" spans="1:36" x14ac:dyDescent="0.2">
      <c r="A25" s="23">
        <f>A24+1</f>
        <v>36</v>
      </c>
      <c r="B25" s="24"/>
      <c r="C25" s="43" t="s">
        <v>107</v>
      </c>
      <c r="D25" s="43" t="s">
        <v>6</v>
      </c>
      <c r="E25" s="140"/>
      <c r="G25" s="144">
        <f t="shared" si="0"/>
        <v>0</v>
      </c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/>
      <c r="AF25" s="82"/>
      <c r="AG25" s="82"/>
      <c r="AH25" s="82"/>
      <c r="AI25" s="82"/>
      <c r="AJ25" s="85">
        <f t="shared" si="2"/>
        <v>0</v>
      </c>
    </row>
    <row r="26" spans="1:36" x14ac:dyDescent="0.2">
      <c r="A26" s="75"/>
      <c r="B26" s="75"/>
      <c r="C26" s="39" t="s">
        <v>18</v>
      </c>
      <c r="D26" s="75"/>
      <c r="E26" s="139"/>
      <c r="G26" s="144">
        <f t="shared" si="0"/>
        <v>0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4"/>
    </row>
    <row r="27" spans="1:36" x14ac:dyDescent="0.2">
      <c r="A27" s="27"/>
      <c r="B27" s="27"/>
      <c r="C27" s="28"/>
      <c r="D27" s="28"/>
      <c r="E27" s="139"/>
      <c r="G27" s="144">
        <f t="shared" si="0"/>
        <v>0</v>
      </c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/>
      <c r="AF27" s="81"/>
      <c r="AG27" s="81"/>
      <c r="AH27" s="81"/>
      <c r="AI27" s="81"/>
      <c r="AJ27" s="84">
        <f t="shared" ref="AJ27:AJ34" si="3">G27+H27*$H$11+I27*$I$11+J27*$J$11+K27*$K$11+L27*$L$11+M27*$M$11+N27*$N$11+O27*$O$11+P27*$P$11+Q27*$Q$11+R27*$R$11+S27*$S$11+T27*$T$11+U27*$U$11+V27*$V$11+W27*$W$11+X27*$X$11+Y27*$Y$11+Z27*$Z$11+AA27*$Z$11+AB27*$AB$11+AC27*$AC$11+AD27*$AD$11+AE27*$AE$11+AF27*$AF$11+AG27*$AG$11+AH27*$AH$11+AI27*$AI$11</f>
        <v>0</v>
      </c>
    </row>
    <row r="28" spans="1:36" x14ac:dyDescent="0.2">
      <c r="A28" s="15">
        <f>1+A25</f>
        <v>37</v>
      </c>
      <c r="B28" s="15"/>
      <c r="C28" s="13" t="s">
        <v>106</v>
      </c>
      <c r="D28" s="13" t="s">
        <v>5</v>
      </c>
      <c r="E28" s="140"/>
      <c r="G28" s="144">
        <f t="shared" si="0"/>
        <v>0</v>
      </c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5">
        <f t="shared" si="3"/>
        <v>0</v>
      </c>
    </row>
    <row r="29" spans="1:36" x14ac:dyDescent="0.2">
      <c r="A29" s="23">
        <f t="shared" ref="A29:A33" si="4">A28+1</f>
        <v>38</v>
      </c>
      <c r="B29" s="24"/>
      <c r="C29" s="43" t="s">
        <v>122</v>
      </c>
      <c r="D29" s="43" t="s">
        <v>7</v>
      </c>
      <c r="E29" s="139"/>
      <c r="G29" s="144">
        <f t="shared" si="0"/>
        <v>0</v>
      </c>
      <c r="H29" s="81"/>
      <c r="I29" s="81"/>
      <c r="J29" s="81"/>
      <c r="K29" s="81"/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4">
        <f t="shared" si="3"/>
        <v>0</v>
      </c>
    </row>
    <row r="30" spans="1:36" x14ac:dyDescent="0.2">
      <c r="A30" s="19">
        <f t="shared" si="4"/>
        <v>39</v>
      </c>
      <c r="B30" s="15"/>
      <c r="C30" s="13" t="s">
        <v>108</v>
      </c>
      <c r="D30" s="13" t="s">
        <v>5</v>
      </c>
      <c r="E30" s="140"/>
      <c r="G30" s="144">
        <f t="shared" si="0"/>
        <v>0</v>
      </c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5">
        <f t="shared" si="3"/>
        <v>0</v>
      </c>
    </row>
    <row r="31" spans="1:36" x14ac:dyDescent="0.2">
      <c r="A31" s="23">
        <f t="shared" si="4"/>
        <v>40</v>
      </c>
      <c r="B31" s="24"/>
      <c r="C31" s="43" t="s">
        <v>109</v>
      </c>
      <c r="D31" s="43" t="s">
        <v>7</v>
      </c>
      <c r="E31" s="139"/>
      <c r="G31" s="144">
        <f t="shared" si="0"/>
        <v>0</v>
      </c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4">
        <f t="shared" si="3"/>
        <v>0</v>
      </c>
    </row>
    <row r="32" spans="1:36" x14ac:dyDescent="0.2">
      <c r="A32" s="19">
        <f t="shared" si="4"/>
        <v>41</v>
      </c>
      <c r="B32" s="15"/>
      <c r="C32" s="13" t="s">
        <v>17</v>
      </c>
      <c r="D32" s="13" t="s">
        <v>5</v>
      </c>
      <c r="E32" s="140"/>
      <c r="G32" s="144">
        <f t="shared" si="0"/>
        <v>0</v>
      </c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5">
        <f t="shared" si="3"/>
        <v>0</v>
      </c>
    </row>
    <row r="33" spans="1:36" x14ac:dyDescent="0.2">
      <c r="A33" s="23">
        <f t="shared" si="4"/>
        <v>42</v>
      </c>
      <c r="B33" s="24"/>
      <c r="C33" s="43" t="s">
        <v>110</v>
      </c>
      <c r="D33" s="43" t="s">
        <v>6</v>
      </c>
      <c r="E33" s="139"/>
      <c r="G33" s="144">
        <f t="shared" si="0"/>
        <v>0</v>
      </c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4">
        <f t="shared" si="3"/>
        <v>0</v>
      </c>
    </row>
    <row r="34" spans="1:36" x14ac:dyDescent="0.2">
      <c r="A34" s="27"/>
      <c r="B34" s="27"/>
      <c r="C34" s="28"/>
      <c r="D34" s="28"/>
      <c r="E34" s="140"/>
      <c r="G34" s="144">
        <f t="shared" si="0"/>
        <v>0</v>
      </c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  <c r="AA34" s="82"/>
      <c r="AB34" s="82"/>
      <c r="AC34" s="82"/>
      <c r="AD34" s="82"/>
      <c r="AE34" s="82"/>
      <c r="AF34" s="82"/>
      <c r="AG34" s="82"/>
      <c r="AH34" s="82"/>
      <c r="AI34" s="82"/>
      <c r="AJ34" s="85">
        <f t="shared" si="3"/>
        <v>0</v>
      </c>
    </row>
    <row r="35" spans="1:36" x14ac:dyDescent="0.2">
      <c r="A35" s="15">
        <v>43</v>
      </c>
      <c r="B35" s="15"/>
      <c r="C35" s="13" t="s">
        <v>111</v>
      </c>
      <c r="D35" s="13" t="s">
        <v>5</v>
      </c>
      <c r="E35" s="139"/>
      <c r="G35" s="144">
        <f t="shared" si="0"/>
        <v>0</v>
      </c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  <c r="AD35" s="81"/>
      <c r="AE35" s="81"/>
      <c r="AF35" s="81"/>
      <c r="AG35" s="81"/>
      <c r="AH35" s="81"/>
      <c r="AI35" s="81"/>
      <c r="AJ35" s="84"/>
    </row>
    <row r="36" spans="1:36" x14ac:dyDescent="0.2">
      <c r="A36" s="23">
        <f t="shared" ref="A36:A44" si="5">A35+1</f>
        <v>44</v>
      </c>
      <c r="B36" s="24"/>
      <c r="C36" s="43" t="s">
        <v>8</v>
      </c>
      <c r="D36" s="43" t="s">
        <v>7</v>
      </c>
      <c r="E36" s="139"/>
      <c r="G36" s="144">
        <f t="shared" si="0"/>
        <v>0</v>
      </c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4"/>
    </row>
    <row r="37" spans="1:36" x14ac:dyDescent="0.2">
      <c r="A37" s="19">
        <f t="shared" si="5"/>
        <v>45</v>
      </c>
      <c r="B37" s="15"/>
      <c r="C37" s="13" t="s">
        <v>129</v>
      </c>
      <c r="D37" s="13" t="s">
        <v>5</v>
      </c>
      <c r="E37" s="139"/>
      <c r="G37" s="144">
        <f t="shared" si="0"/>
        <v>0</v>
      </c>
      <c r="H37" s="81"/>
      <c r="I37" s="81"/>
      <c r="J37" s="81"/>
      <c r="K37" s="81"/>
      <c r="L37" s="81"/>
      <c r="M37" s="81"/>
      <c r="N37" s="81"/>
      <c r="O37" s="81"/>
      <c r="P37" s="81"/>
      <c r="Q37" s="81"/>
      <c r="R37" s="81"/>
      <c r="S37" s="81"/>
      <c r="T37" s="81"/>
      <c r="U37" s="81"/>
      <c r="V37" s="81"/>
      <c r="W37" s="81"/>
      <c r="X37" s="81"/>
      <c r="Y37" s="81"/>
      <c r="Z37" s="81"/>
      <c r="AA37" s="81"/>
      <c r="AB37" s="81"/>
      <c r="AC37" s="81"/>
      <c r="AD37" s="81"/>
      <c r="AE37" s="81"/>
      <c r="AF37" s="81"/>
      <c r="AG37" s="81"/>
      <c r="AH37" s="81"/>
      <c r="AI37" s="81"/>
      <c r="AJ37" s="84">
        <f t="shared" ref="AJ37:AJ54" si="6">G37+H37*$H$11+I37*$I$11+J37*$J$11+K37*$K$11+L37*$L$11+M37*$M$11+N37*$N$11+O37*$O$11+P37*$P$11+Q37*$Q$11+R37*$R$11+S37*$S$11+T37*$T$11+U37*$U$11+V37*$V$11+W37*$W$11+X37*$X$11+Y37*$Y$11+Z37*$Z$11+AA37*$Z$11+AB37*$AB$11+AC37*$AC$11+AD37*$AD$11+AE37*$AE$11+AF37*$AF$11+AG37*$AG$11+AH37*$AH$11+AI37*$AI$11</f>
        <v>0</v>
      </c>
    </row>
    <row r="38" spans="1:36" x14ac:dyDescent="0.2">
      <c r="A38" s="23">
        <f t="shared" si="5"/>
        <v>46</v>
      </c>
      <c r="B38" s="24"/>
      <c r="C38" s="43" t="s">
        <v>112</v>
      </c>
      <c r="D38" s="43" t="s">
        <v>13</v>
      </c>
      <c r="E38" s="140"/>
      <c r="G38" s="144">
        <f t="shared" si="0"/>
        <v>0</v>
      </c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  <c r="AA38" s="82"/>
      <c r="AB38" s="82"/>
      <c r="AC38" s="82"/>
      <c r="AD38" s="82"/>
      <c r="AE38" s="82"/>
      <c r="AF38" s="82"/>
      <c r="AG38" s="82"/>
      <c r="AH38" s="82"/>
      <c r="AI38" s="82"/>
      <c r="AJ38" s="85">
        <f t="shared" si="6"/>
        <v>0</v>
      </c>
    </row>
    <row r="39" spans="1:36" x14ac:dyDescent="0.2">
      <c r="A39" s="23">
        <v>47</v>
      </c>
      <c r="B39" s="24"/>
      <c r="C39" s="43" t="s">
        <v>113</v>
      </c>
      <c r="D39" s="43" t="s">
        <v>6</v>
      </c>
      <c r="E39" s="139"/>
      <c r="G39" s="144">
        <f t="shared" si="0"/>
        <v>0</v>
      </c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  <c r="AD39" s="81"/>
      <c r="AE39" s="81"/>
      <c r="AF39" s="81"/>
      <c r="AG39" s="81"/>
      <c r="AH39" s="81"/>
      <c r="AI39" s="81"/>
      <c r="AJ39" s="84">
        <f t="shared" si="6"/>
        <v>0</v>
      </c>
    </row>
    <row r="40" spans="1:36" x14ac:dyDescent="0.2">
      <c r="A40" s="23">
        <v>48</v>
      </c>
      <c r="B40" s="24"/>
      <c r="C40" s="43" t="s">
        <v>114</v>
      </c>
      <c r="D40" s="43" t="s">
        <v>6</v>
      </c>
      <c r="E40" s="140"/>
      <c r="G40" s="144">
        <f t="shared" si="0"/>
        <v>0</v>
      </c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  <c r="AB40" s="82"/>
      <c r="AC40" s="82"/>
      <c r="AD40" s="82"/>
      <c r="AE40" s="82"/>
      <c r="AF40" s="82"/>
      <c r="AG40" s="82"/>
      <c r="AH40" s="82"/>
      <c r="AI40" s="82"/>
      <c r="AJ40" s="85">
        <f t="shared" si="6"/>
        <v>0</v>
      </c>
    </row>
    <row r="41" spans="1:36" ht="21" x14ac:dyDescent="0.25">
      <c r="A41" s="19"/>
      <c r="B41" s="15"/>
      <c r="C41" s="127" t="s">
        <v>115</v>
      </c>
      <c r="D41" s="13"/>
      <c r="E41" s="139"/>
      <c r="G41" s="144">
        <f t="shared" si="0"/>
        <v>0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4">
        <f t="shared" si="6"/>
        <v>0</v>
      </c>
    </row>
    <row r="42" spans="1:36" x14ac:dyDescent="0.2">
      <c r="A42" s="27"/>
      <c r="B42" s="27"/>
      <c r="C42" s="28"/>
      <c r="D42" s="28"/>
      <c r="E42" s="140"/>
      <c r="G42" s="144">
        <f t="shared" si="0"/>
        <v>0</v>
      </c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  <c r="AA42" s="82"/>
      <c r="AB42" s="82"/>
      <c r="AC42" s="82"/>
      <c r="AD42" s="82"/>
      <c r="AE42" s="82"/>
      <c r="AF42" s="82"/>
      <c r="AG42" s="82"/>
      <c r="AH42" s="82"/>
      <c r="AI42" s="82"/>
      <c r="AJ42" s="85">
        <f t="shared" si="6"/>
        <v>0</v>
      </c>
    </row>
    <row r="43" spans="1:36" x14ac:dyDescent="0.2">
      <c r="A43" s="19">
        <v>49</v>
      </c>
      <c r="B43" s="15"/>
      <c r="C43" s="13" t="s">
        <v>14</v>
      </c>
      <c r="D43" s="13" t="s">
        <v>13</v>
      </c>
      <c r="E43" s="139"/>
      <c r="G43" s="144">
        <f t="shared" si="0"/>
        <v>0</v>
      </c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  <c r="AC43" s="81"/>
      <c r="AD43" s="81"/>
      <c r="AE43" s="81"/>
      <c r="AF43" s="81"/>
      <c r="AG43" s="81"/>
      <c r="AH43" s="81"/>
      <c r="AI43" s="81"/>
      <c r="AJ43" s="84">
        <f t="shared" si="6"/>
        <v>0</v>
      </c>
    </row>
    <row r="44" spans="1:36" x14ac:dyDescent="0.2">
      <c r="A44" s="23">
        <f t="shared" si="5"/>
        <v>50</v>
      </c>
      <c r="B44" s="24"/>
      <c r="C44" s="43" t="s">
        <v>116</v>
      </c>
      <c r="D44" s="43" t="s">
        <v>13</v>
      </c>
      <c r="E44" s="140"/>
      <c r="G44" s="144">
        <f t="shared" si="0"/>
        <v>0</v>
      </c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  <c r="AA44" s="82"/>
      <c r="AB44" s="82"/>
      <c r="AC44" s="82"/>
      <c r="AD44" s="82"/>
      <c r="AE44" s="82"/>
      <c r="AF44" s="82"/>
      <c r="AG44" s="82"/>
      <c r="AH44" s="82"/>
      <c r="AI44" s="82"/>
      <c r="AJ44" s="85">
        <f t="shared" si="6"/>
        <v>0</v>
      </c>
    </row>
    <row r="45" spans="1:36" x14ac:dyDescent="0.2">
      <c r="A45" s="15">
        <f>A44+1</f>
        <v>51</v>
      </c>
      <c r="B45" s="15"/>
      <c r="C45" s="13" t="s">
        <v>117</v>
      </c>
      <c r="D45" s="13" t="s">
        <v>7</v>
      </c>
      <c r="E45" s="139"/>
      <c r="G45" s="144">
        <f t="shared" ref="G45:G71" si="7">E45*86400</f>
        <v>0</v>
      </c>
      <c r="H45" s="81"/>
      <c r="I45" s="81"/>
      <c r="J45" s="81"/>
      <c r="K45" s="81"/>
      <c r="L45" s="81"/>
      <c r="M45" s="81"/>
      <c r="N45" s="81"/>
      <c r="O45" s="81"/>
      <c r="P45" s="81"/>
      <c r="Q45" s="81"/>
      <c r="R45" s="81"/>
      <c r="S45" s="81"/>
      <c r="T45" s="81"/>
      <c r="U45" s="81"/>
      <c r="V45" s="81"/>
      <c r="W45" s="81"/>
      <c r="X45" s="81"/>
      <c r="Y45" s="81"/>
      <c r="Z45" s="81"/>
      <c r="AA45" s="81"/>
      <c r="AB45" s="81"/>
      <c r="AC45" s="81"/>
      <c r="AD45" s="81"/>
      <c r="AE45" s="81"/>
      <c r="AF45" s="81"/>
      <c r="AG45" s="81"/>
      <c r="AH45" s="81"/>
      <c r="AI45" s="81"/>
      <c r="AJ45" s="84">
        <f t="shared" si="6"/>
        <v>0</v>
      </c>
    </row>
    <row r="46" spans="1:36" x14ac:dyDescent="0.2">
      <c r="A46" s="23">
        <f t="shared" ref="A46:A51" si="8">A45+1</f>
        <v>52</v>
      </c>
      <c r="B46" s="24"/>
      <c r="C46" s="43" t="s">
        <v>9</v>
      </c>
      <c r="D46" s="43" t="s">
        <v>5</v>
      </c>
      <c r="E46" s="139"/>
      <c r="G46" s="144">
        <f t="shared" si="7"/>
        <v>0</v>
      </c>
      <c r="H46" s="81"/>
      <c r="I46" s="81"/>
      <c r="J46" s="81"/>
      <c r="K46" s="81"/>
      <c r="L46" s="81"/>
      <c r="M46" s="81"/>
      <c r="N46" s="81"/>
      <c r="O46" s="81"/>
      <c r="P46" s="81"/>
      <c r="Q46" s="81"/>
      <c r="R46" s="81"/>
      <c r="S46" s="81"/>
      <c r="T46" s="81"/>
      <c r="U46" s="81"/>
      <c r="V46" s="81"/>
      <c r="W46" s="81"/>
      <c r="X46" s="81"/>
      <c r="Y46" s="81"/>
      <c r="Z46" s="81"/>
      <c r="AA46" s="81"/>
      <c r="AB46" s="81"/>
      <c r="AC46" s="81"/>
      <c r="AD46" s="81"/>
      <c r="AE46" s="81"/>
      <c r="AF46" s="81"/>
      <c r="AG46" s="81"/>
      <c r="AH46" s="81"/>
      <c r="AI46" s="81"/>
      <c r="AJ46" s="85">
        <f t="shared" si="6"/>
        <v>0</v>
      </c>
    </row>
    <row r="47" spans="1:36" x14ac:dyDescent="0.2">
      <c r="A47" s="19">
        <f t="shared" si="8"/>
        <v>53</v>
      </c>
      <c r="B47" s="15"/>
      <c r="C47" s="13"/>
      <c r="D47" s="13" t="s">
        <v>5</v>
      </c>
      <c r="E47" s="139"/>
      <c r="G47" s="144">
        <f t="shared" si="7"/>
        <v>0</v>
      </c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1"/>
      <c r="AC47" s="81"/>
      <c r="AD47" s="81"/>
      <c r="AE47" s="81"/>
      <c r="AF47" s="81"/>
      <c r="AG47" s="81"/>
      <c r="AH47" s="81"/>
      <c r="AI47" s="81"/>
      <c r="AJ47" s="84">
        <f t="shared" si="6"/>
        <v>0</v>
      </c>
    </row>
    <row r="48" spans="1:36" x14ac:dyDescent="0.2">
      <c r="A48" s="23">
        <f t="shared" si="8"/>
        <v>54</v>
      </c>
      <c r="B48" s="24"/>
      <c r="C48" s="43" t="s">
        <v>119</v>
      </c>
      <c r="D48" s="43" t="s">
        <v>6</v>
      </c>
      <c r="E48" s="140"/>
      <c r="G48" s="144">
        <f t="shared" si="7"/>
        <v>0</v>
      </c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5">
        <f t="shared" si="6"/>
        <v>0</v>
      </c>
    </row>
    <row r="49" spans="1:36" x14ac:dyDescent="0.2">
      <c r="A49" s="27"/>
      <c r="B49" s="27"/>
      <c r="C49" s="28"/>
      <c r="D49" s="28"/>
      <c r="E49" s="139"/>
      <c r="G49" s="144">
        <f t="shared" si="7"/>
        <v>0</v>
      </c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1"/>
      <c r="AC49" s="81"/>
      <c r="AD49" s="81"/>
      <c r="AE49" s="81"/>
      <c r="AF49" s="81"/>
      <c r="AG49" s="81"/>
      <c r="AH49" s="81"/>
      <c r="AI49" s="81"/>
      <c r="AJ49" s="84">
        <f t="shared" si="6"/>
        <v>0</v>
      </c>
    </row>
    <row r="50" spans="1:36" x14ac:dyDescent="0.2">
      <c r="A50" s="23">
        <v>55</v>
      </c>
      <c r="B50" s="24"/>
      <c r="C50" s="43" t="s">
        <v>120</v>
      </c>
      <c r="D50" s="43" t="s">
        <v>10</v>
      </c>
      <c r="E50" s="140"/>
      <c r="G50" s="144">
        <f t="shared" si="7"/>
        <v>0</v>
      </c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  <c r="AA50" s="82"/>
      <c r="AB50" s="82"/>
      <c r="AC50" s="82"/>
      <c r="AD50" s="82"/>
      <c r="AE50" s="82"/>
      <c r="AF50" s="82"/>
      <c r="AG50" s="82"/>
      <c r="AH50" s="82"/>
      <c r="AI50" s="82"/>
      <c r="AJ50" s="85">
        <f t="shared" si="6"/>
        <v>0</v>
      </c>
    </row>
    <row r="51" spans="1:36" x14ac:dyDescent="0.2">
      <c r="A51" s="19">
        <f t="shared" si="8"/>
        <v>56</v>
      </c>
      <c r="B51" s="15"/>
      <c r="C51" s="13" t="s">
        <v>121</v>
      </c>
      <c r="D51" s="13" t="s">
        <v>15</v>
      </c>
      <c r="E51" s="139"/>
      <c r="G51" s="144">
        <f t="shared" si="7"/>
        <v>0</v>
      </c>
      <c r="H51" s="81"/>
      <c r="I51" s="81"/>
      <c r="J51" s="81"/>
      <c r="K51" s="81"/>
      <c r="L51" s="81"/>
      <c r="M51" s="81"/>
      <c r="N51" s="81"/>
      <c r="O51" s="81"/>
      <c r="P51" s="81"/>
      <c r="Q51" s="81"/>
      <c r="R51" s="81"/>
      <c r="S51" s="81"/>
      <c r="T51" s="81"/>
      <c r="U51" s="81"/>
      <c r="V51" s="81"/>
      <c r="W51" s="81"/>
      <c r="X51" s="81"/>
      <c r="Y51" s="81"/>
      <c r="Z51" s="81"/>
      <c r="AA51" s="81"/>
      <c r="AB51" s="81"/>
      <c r="AC51" s="81"/>
      <c r="AD51" s="81"/>
      <c r="AE51" s="81"/>
      <c r="AF51" s="81"/>
      <c r="AG51" s="81"/>
      <c r="AH51" s="81"/>
      <c r="AI51" s="81"/>
      <c r="AJ51" s="84">
        <f t="shared" si="6"/>
        <v>0</v>
      </c>
    </row>
    <row r="52" spans="1:36" x14ac:dyDescent="0.2">
      <c r="A52" s="19">
        <v>57</v>
      </c>
      <c r="B52" s="15"/>
      <c r="C52" s="13" t="s">
        <v>130</v>
      </c>
      <c r="D52" s="13" t="s">
        <v>131</v>
      </c>
      <c r="E52" s="140"/>
      <c r="G52" s="144">
        <f t="shared" si="7"/>
        <v>0</v>
      </c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  <c r="AA52" s="82"/>
      <c r="AB52" s="82"/>
      <c r="AC52" s="82"/>
      <c r="AD52" s="82"/>
      <c r="AE52" s="82"/>
      <c r="AF52" s="82"/>
      <c r="AG52" s="82"/>
      <c r="AH52" s="82"/>
      <c r="AI52" s="82"/>
      <c r="AJ52" s="85">
        <f t="shared" si="6"/>
        <v>0</v>
      </c>
    </row>
    <row r="53" spans="1:36" x14ac:dyDescent="0.2">
      <c r="A53" s="19">
        <v>58</v>
      </c>
      <c r="B53" s="15"/>
      <c r="C53" s="13" t="s">
        <v>9</v>
      </c>
      <c r="D53" s="13" t="s">
        <v>6</v>
      </c>
      <c r="E53" s="139"/>
      <c r="G53" s="144">
        <f t="shared" si="7"/>
        <v>0</v>
      </c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1"/>
      <c r="S53" s="81"/>
      <c r="T53" s="81"/>
      <c r="U53" s="81"/>
      <c r="V53" s="81"/>
      <c r="W53" s="81"/>
      <c r="X53" s="81"/>
      <c r="Y53" s="81"/>
      <c r="Z53" s="81"/>
      <c r="AA53" s="81"/>
      <c r="AB53" s="81"/>
      <c r="AC53" s="81"/>
      <c r="AD53" s="81"/>
      <c r="AE53" s="81"/>
      <c r="AF53" s="81"/>
      <c r="AG53" s="81"/>
      <c r="AH53" s="81"/>
      <c r="AI53" s="81"/>
      <c r="AJ53" s="84">
        <f t="shared" si="6"/>
        <v>0</v>
      </c>
    </row>
    <row r="54" spans="1:36" x14ac:dyDescent="0.2">
      <c r="A54" s="19">
        <v>59</v>
      </c>
      <c r="B54" s="15"/>
      <c r="C54" s="13" t="s">
        <v>118</v>
      </c>
      <c r="D54" s="13" t="s">
        <v>132</v>
      </c>
      <c r="E54" s="140"/>
      <c r="G54" s="144">
        <f t="shared" si="7"/>
        <v>0</v>
      </c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  <c r="AH54" s="82"/>
      <c r="AI54" s="82"/>
      <c r="AJ54" s="85">
        <f t="shared" si="6"/>
        <v>0</v>
      </c>
    </row>
    <row r="55" spans="1:36" x14ac:dyDescent="0.2">
      <c r="A55" s="23">
        <v>60</v>
      </c>
      <c r="B55" s="24"/>
      <c r="C55" s="43"/>
      <c r="D55" s="43"/>
      <c r="E55" s="139"/>
      <c r="G55" s="144">
        <f t="shared" si="7"/>
        <v>0</v>
      </c>
      <c r="H55" s="81"/>
      <c r="I55" s="81"/>
      <c r="J55" s="81"/>
      <c r="K55" s="81"/>
      <c r="L55" s="81"/>
      <c r="M55" s="81"/>
      <c r="N55" s="81"/>
      <c r="O55" s="81"/>
      <c r="P55" s="81"/>
      <c r="Q55" s="81"/>
      <c r="R55" s="81"/>
      <c r="S55" s="81"/>
      <c r="T55" s="81"/>
      <c r="U55" s="81"/>
      <c r="V55" s="81"/>
      <c r="W55" s="81"/>
      <c r="X55" s="81"/>
      <c r="Y55" s="81"/>
      <c r="Z55" s="81"/>
      <c r="AA55" s="81"/>
      <c r="AB55" s="81"/>
      <c r="AC55" s="81"/>
      <c r="AD55" s="81"/>
      <c r="AE55" s="81"/>
      <c r="AF55" s="81"/>
      <c r="AG55" s="81"/>
      <c r="AH55" s="81"/>
      <c r="AI55" s="81"/>
      <c r="AJ55" s="84"/>
    </row>
    <row r="56" spans="1:36" x14ac:dyDescent="0.2">
      <c r="A56" s="23">
        <v>61</v>
      </c>
      <c r="B56" s="24"/>
      <c r="C56" s="43"/>
      <c r="D56" s="43"/>
      <c r="E56" s="139"/>
      <c r="G56" s="144">
        <f t="shared" si="7"/>
        <v>0</v>
      </c>
      <c r="H56" s="81"/>
      <c r="I56" s="81"/>
      <c r="J56" s="81"/>
      <c r="K56" s="81"/>
      <c r="L56" s="81"/>
      <c r="M56" s="81"/>
      <c r="N56" s="81"/>
      <c r="O56" s="81"/>
      <c r="P56" s="81"/>
      <c r="Q56" s="81"/>
      <c r="R56" s="81"/>
      <c r="S56" s="81"/>
      <c r="T56" s="81"/>
      <c r="U56" s="81"/>
      <c r="V56" s="81"/>
      <c r="W56" s="81"/>
      <c r="X56" s="81"/>
      <c r="Y56" s="81"/>
      <c r="Z56" s="81"/>
      <c r="AA56" s="81"/>
      <c r="AB56" s="81"/>
      <c r="AC56" s="81"/>
      <c r="AD56" s="81"/>
      <c r="AE56" s="81"/>
      <c r="AF56" s="81"/>
      <c r="AG56" s="81"/>
      <c r="AH56" s="81"/>
      <c r="AI56" s="81"/>
      <c r="AJ56" s="84"/>
    </row>
    <row r="57" spans="1:36" x14ac:dyDescent="0.2">
      <c r="A57" s="27"/>
      <c r="B57" s="27"/>
      <c r="C57" s="28"/>
      <c r="D57" s="28"/>
      <c r="E57" s="139"/>
      <c r="G57" s="144">
        <f t="shared" si="7"/>
        <v>0</v>
      </c>
      <c r="H57" s="81"/>
      <c r="I57" s="81"/>
      <c r="J57" s="81"/>
      <c r="K57" s="81"/>
      <c r="L57" s="81"/>
      <c r="M57" s="81"/>
      <c r="N57" s="81"/>
      <c r="O57" s="81"/>
      <c r="P57" s="81"/>
      <c r="Q57" s="81"/>
      <c r="R57" s="81"/>
      <c r="S57" s="81"/>
      <c r="T57" s="81"/>
      <c r="U57" s="81"/>
      <c r="V57" s="81"/>
      <c r="W57" s="81"/>
      <c r="X57" s="81"/>
      <c r="Y57" s="81"/>
      <c r="Z57" s="81"/>
      <c r="AA57" s="81"/>
      <c r="AB57" s="81"/>
      <c r="AC57" s="81"/>
      <c r="AD57" s="81"/>
      <c r="AE57" s="81"/>
      <c r="AF57" s="81"/>
      <c r="AG57" s="81"/>
      <c r="AH57" s="81"/>
      <c r="AI57" s="81"/>
      <c r="AJ57" s="84"/>
    </row>
    <row r="58" spans="1:36" x14ac:dyDescent="0.2">
      <c r="A58" s="38"/>
      <c r="B58" s="38"/>
      <c r="C58" s="39"/>
      <c r="D58" s="38"/>
      <c r="E58" s="139"/>
      <c r="G58" s="144">
        <f t="shared" si="7"/>
        <v>0</v>
      </c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1"/>
      <c r="AB58" s="81"/>
      <c r="AC58" s="81"/>
      <c r="AD58" s="81"/>
      <c r="AE58" s="81"/>
      <c r="AF58" s="81"/>
      <c r="AG58" s="81"/>
      <c r="AH58" s="81"/>
      <c r="AI58" s="81"/>
      <c r="AJ58" s="84">
        <f>E58+H58*'1e manche zaterdag'!$H$11+I58*'1e manche zaterdag'!$I$11+J58*'1e manche zaterdag'!$J$11+K58*'1e manche zaterdag'!$K$11+L58*'1e manche zaterdag'!$L$11+M58*'1e manche zaterdag'!$M$11+N58*'1e manche zaterdag'!$N$11+O58*'1e manche zaterdag'!$O$11+P58*'1e manche zaterdag'!$P$11+Q58*'1e manche zaterdag'!$Q$11+R58*'1e manche zaterdag'!$R$11+S58*'1e manche zaterdag'!$S$11+T58*'1e manche zaterdag'!$T$11+U58*'1e manche zaterdag'!$U$11+V58*'1e manche zaterdag'!$V$11+W58*'1e manche zaterdag'!$W$11+X58*'1e manche zaterdag'!$X$11+Y58*'1e manche zaterdag'!$Y$11+Z58*'1e manche zaterdag'!$Z$11+AA58*'1e manche zaterdag'!$Z$11+AB58*'1e manche zaterdag'!$AB$11+AC58*'1e manche zaterdag'!$AC$11+AD58*'1e manche zaterdag'!$AD$11+AE58*'1e manche zaterdag'!$AE$11+AF58*'1e manche zaterdag'!$AF$11+AG58*'1e manche zaterdag'!$AG$11+AH58*'1e manche zaterdag'!$AH$11+AI58*'1e manche zaterdag'!$AI$11</f>
        <v>0</v>
      </c>
    </row>
    <row r="59" spans="1:36" x14ac:dyDescent="0.2">
      <c r="A59" s="28"/>
      <c r="B59" s="28"/>
      <c r="C59" s="28"/>
      <c r="D59" s="28"/>
      <c r="E59" s="140"/>
      <c r="G59" s="144">
        <f t="shared" si="7"/>
        <v>0</v>
      </c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  <c r="AA59" s="82"/>
      <c r="AB59" s="82"/>
      <c r="AC59" s="82"/>
      <c r="AD59" s="82"/>
      <c r="AE59" s="82"/>
      <c r="AF59" s="82"/>
      <c r="AG59" s="82"/>
      <c r="AH59" s="82"/>
      <c r="AI59" s="82"/>
      <c r="AJ59" s="85">
        <f>E59+H59*'1e manche zaterdag'!$H$11+I59*'1e manche zaterdag'!$I$11+J59*'1e manche zaterdag'!$J$11+K59*'1e manche zaterdag'!$K$11+L59*'1e manche zaterdag'!$L$11+M59*'1e manche zaterdag'!$M$11+N59*'1e manche zaterdag'!$N$11+O59*'1e manche zaterdag'!$O$11+P59*'1e manche zaterdag'!$P$11+Q59*'1e manche zaterdag'!$Q$11+R59*'1e manche zaterdag'!$R$11+S59*'1e manche zaterdag'!$S$11+T59*'1e manche zaterdag'!$T$11+U59*'1e manche zaterdag'!$U$11+V59*'1e manche zaterdag'!$V$11+W59*'1e manche zaterdag'!$W$11+X59*'1e manche zaterdag'!$X$11+Y59*'1e manche zaterdag'!$Y$11+Z59*'1e manche zaterdag'!$Z$11+AA59*'1e manche zaterdag'!$Z$11+AB59*'1e manche zaterdag'!$AB$11+AC59*'1e manche zaterdag'!$AC$11+AD59*'1e manche zaterdag'!$AD$11+AE59*'1e manche zaterdag'!$AE$11+AF59*'1e manche zaterdag'!$AF$11+AG59*'1e manche zaterdag'!$AG$11+AH59*'1e manche zaterdag'!$AH$11+AI59*'1e manche zaterdag'!$AI$11</f>
        <v>0</v>
      </c>
    </row>
    <row r="60" spans="1:36" x14ac:dyDescent="0.2">
      <c r="A60" s="15">
        <f>1+A55</f>
        <v>61</v>
      </c>
      <c r="B60" s="15"/>
      <c r="C60" s="13" t="s">
        <v>123</v>
      </c>
      <c r="D60" s="13" t="s">
        <v>12</v>
      </c>
      <c r="E60" s="139"/>
      <c r="G60" s="144">
        <f t="shared" si="7"/>
        <v>0</v>
      </c>
      <c r="H60" s="81"/>
      <c r="I60" s="81"/>
      <c r="J60" s="81"/>
      <c r="K60" s="81"/>
      <c r="L60" s="81"/>
      <c r="M60" s="81"/>
      <c r="N60" s="81"/>
      <c r="O60" s="81"/>
      <c r="P60" s="81"/>
      <c r="Q60" s="81"/>
      <c r="R60" s="81"/>
      <c r="S60" s="81"/>
      <c r="T60" s="81"/>
      <c r="U60" s="81"/>
      <c r="V60" s="81"/>
      <c r="W60" s="81"/>
      <c r="X60" s="81"/>
      <c r="Y60" s="81"/>
      <c r="Z60" s="81"/>
      <c r="AA60" s="81"/>
      <c r="AB60" s="81"/>
      <c r="AC60" s="81"/>
      <c r="AD60" s="81"/>
      <c r="AE60" s="81"/>
      <c r="AF60" s="81"/>
      <c r="AG60" s="81"/>
      <c r="AH60" s="81"/>
      <c r="AI60" s="81"/>
      <c r="AJ60" s="84">
        <f>E60+H60*'1e manche zaterdag'!$H$11+I60*'1e manche zaterdag'!$I$11+J60*'1e manche zaterdag'!$J$11+K60*'1e manche zaterdag'!$K$11+L60*'1e manche zaterdag'!$L$11+M60*'1e manche zaterdag'!$M$11+N60*'1e manche zaterdag'!$N$11+O60*'1e manche zaterdag'!$O$11+P60*'1e manche zaterdag'!$P$11+Q60*'1e manche zaterdag'!$Q$11+R60*'1e manche zaterdag'!$R$11+S60*'1e manche zaterdag'!$S$11+T60*'1e manche zaterdag'!$T$11+U60*'1e manche zaterdag'!$U$11+V60*'1e manche zaterdag'!$V$11+W60*'1e manche zaterdag'!$W$11+X60*'1e manche zaterdag'!$X$11+Y60*'1e manche zaterdag'!$Y$11+Z60*'1e manche zaterdag'!$Z$11+AA60*'1e manche zaterdag'!$Z$11+AB60*'1e manche zaterdag'!$AB$11+AC60*'1e manche zaterdag'!$AC$11+AD60*'1e manche zaterdag'!$AD$11+AE60*'1e manche zaterdag'!$AE$11+AF60*'1e manche zaterdag'!$AF$11+AG60*'1e manche zaterdag'!$AG$11+AH60*'1e manche zaterdag'!$AH$11+AI60*'1e manche zaterdag'!$AI$11</f>
        <v>0</v>
      </c>
    </row>
    <row r="61" spans="1:36" x14ac:dyDescent="0.2">
      <c r="A61" s="23">
        <f>A60+1</f>
        <v>62</v>
      </c>
      <c r="B61" s="24"/>
      <c r="C61" s="43" t="s">
        <v>124</v>
      </c>
      <c r="D61" s="43" t="s">
        <v>12</v>
      </c>
      <c r="E61" s="140"/>
      <c r="G61" s="144">
        <f t="shared" si="7"/>
        <v>0</v>
      </c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5">
        <f>E61+H61*'1e manche zaterdag'!$H$11+I61*'1e manche zaterdag'!$I$11+J61*'1e manche zaterdag'!$J$11+K61*'1e manche zaterdag'!$K$11+L61*'1e manche zaterdag'!$L$11+M61*'1e manche zaterdag'!$M$11+N61*'1e manche zaterdag'!$N$11+O61*'1e manche zaterdag'!$O$11+P61*'1e manche zaterdag'!$P$11+Q61*'1e manche zaterdag'!$Q$11+R61*'1e manche zaterdag'!$R$11+S61*'1e manche zaterdag'!$S$11+T61*'1e manche zaterdag'!$T$11+U61*'1e manche zaterdag'!$U$11+V61*'1e manche zaterdag'!$V$11+W61*'1e manche zaterdag'!$W$11+X61*'1e manche zaterdag'!$X$11+Y61*'1e manche zaterdag'!$Y$11+Z61*'1e manche zaterdag'!$Z$11+AA61*'1e manche zaterdag'!$Z$11+AB61*'1e manche zaterdag'!$AB$11+AC61*'1e manche zaterdag'!$AC$11+AD61*'1e manche zaterdag'!$AD$11+AE61*'1e manche zaterdag'!$AE$11+AF61*'1e manche zaterdag'!$AF$11+AG61*'1e manche zaterdag'!$AG$11+AH61*'1e manche zaterdag'!$AH$11+AI61*'1e manche zaterdag'!$AI$11</f>
        <v>0</v>
      </c>
    </row>
    <row r="62" spans="1:36" x14ac:dyDescent="0.2">
      <c r="A62" s="19">
        <f>A61+1</f>
        <v>63</v>
      </c>
      <c r="B62" s="15"/>
      <c r="C62" s="13" t="s">
        <v>125</v>
      </c>
      <c r="D62" s="13" t="s">
        <v>12</v>
      </c>
      <c r="E62" s="139"/>
      <c r="G62" s="144">
        <f t="shared" si="7"/>
        <v>0</v>
      </c>
      <c r="H62" s="81"/>
      <c r="I62" s="81"/>
      <c r="J62" s="81"/>
      <c r="K62" s="81"/>
      <c r="L62" s="81"/>
      <c r="M62" s="81"/>
      <c r="N62" s="81"/>
      <c r="O62" s="81"/>
      <c r="P62" s="81"/>
      <c r="Q62" s="81"/>
      <c r="R62" s="81"/>
      <c r="S62" s="81"/>
      <c r="T62" s="81"/>
      <c r="U62" s="81"/>
      <c r="V62" s="81"/>
      <c r="W62" s="81"/>
      <c r="X62" s="81"/>
      <c r="Y62" s="81"/>
      <c r="Z62" s="81"/>
      <c r="AA62" s="81"/>
      <c r="AB62" s="81"/>
      <c r="AC62" s="81"/>
      <c r="AD62" s="81"/>
      <c r="AE62" s="81"/>
      <c r="AF62" s="81"/>
      <c r="AG62" s="81"/>
      <c r="AH62" s="81"/>
      <c r="AI62" s="81"/>
      <c r="AJ62" s="84">
        <f>E62+H62*'1e manche zaterdag'!$H$11+I62*'1e manche zaterdag'!$I$11+J62*'1e manche zaterdag'!$J$11+K62*'1e manche zaterdag'!$K$11+L62*'1e manche zaterdag'!$L$11+M62*'1e manche zaterdag'!$M$11+N62*'1e manche zaterdag'!$N$11+O62*'1e manche zaterdag'!$O$11+P62*'1e manche zaterdag'!$P$11+Q62*'1e manche zaterdag'!$Q$11+R62*'1e manche zaterdag'!$R$11+S62*'1e manche zaterdag'!$S$11+T62*'1e manche zaterdag'!$T$11+U62*'1e manche zaterdag'!$U$11+V62*'1e manche zaterdag'!$V$11+W62*'1e manche zaterdag'!$W$11+X62*'1e manche zaterdag'!$X$11+Y62*'1e manche zaterdag'!$Y$11+Z62*'1e manche zaterdag'!$Z$11+AA62*'1e manche zaterdag'!$Z$11+AB62*'1e manche zaterdag'!$AB$11+AC62*'1e manche zaterdag'!$AC$11+AD62*'1e manche zaterdag'!$AD$11+AE62*'1e manche zaterdag'!$AE$11+AF62*'1e manche zaterdag'!$AF$11+AG62*'1e manche zaterdag'!$AG$11+AH62*'1e manche zaterdag'!$AH$11+AI62*'1e manche zaterdag'!$AI$11</f>
        <v>0</v>
      </c>
    </row>
    <row r="63" spans="1:36" x14ac:dyDescent="0.2">
      <c r="A63" s="23">
        <f>A62+1</f>
        <v>64</v>
      </c>
      <c r="B63" s="24"/>
      <c r="C63" s="43" t="s">
        <v>133</v>
      </c>
      <c r="D63" s="43" t="s">
        <v>12</v>
      </c>
      <c r="E63" s="139"/>
      <c r="G63" s="144">
        <f t="shared" si="7"/>
        <v>0</v>
      </c>
      <c r="H63" s="81"/>
      <c r="I63" s="81"/>
      <c r="J63" s="81"/>
      <c r="K63" s="81"/>
      <c r="L63" s="81"/>
      <c r="M63" s="81"/>
      <c r="N63" s="81"/>
      <c r="O63" s="81"/>
      <c r="P63" s="81"/>
      <c r="Q63" s="81"/>
      <c r="R63" s="81"/>
      <c r="S63" s="81"/>
      <c r="T63" s="81"/>
      <c r="U63" s="81"/>
      <c r="V63" s="81"/>
      <c r="W63" s="81"/>
      <c r="X63" s="81"/>
      <c r="Y63" s="81"/>
      <c r="Z63" s="81"/>
      <c r="AA63" s="81"/>
      <c r="AB63" s="81"/>
      <c r="AC63" s="81"/>
      <c r="AD63" s="81"/>
      <c r="AE63" s="81"/>
      <c r="AF63" s="81"/>
      <c r="AG63" s="81"/>
      <c r="AH63" s="81"/>
      <c r="AI63" s="81"/>
      <c r="AJ63" s="84"/>
    </row>
    <row r="64" spans="1:36" ht="16" thickBot="1" x14ac:dyDescent="0.25">
      <c r="A64" s="19">
        <f>A63+1</f>
        <v>65</v>
      </c>
      <c r="B64" s="22"/>
      <c r="C64" s="17" t="s">
        <v>134</v>
      </c>
      <c r="D64" s="17" t="s">
        <v>12</v>
      </c>
      <c r="E64" s="139"/>
      <c r="G64" s="144">
        <f t="shared" si="7"/>
        <v>0</v>
      </c>
      <c r="H64" s="81"/>
      <c r="I64" s="81"/>
      <c r="J64" s="81"/>
      <c r="K64" s="81"/>
      <c r="L64" s="81"/>
      <c r="M64" s="81"/>
      <c r="N64" s="81"/>
      <c r="O64" s="81"/>
      <c r="P64" s="81"/>
      <c r="Q64" s="81"/>
      <c r="R64" s="81"/>
      <c r="S64" s="81"/>
      <c r="T64" s="81"/>
      <c r="U64" s="81"/>
      <c r="V64" s="81"/>
      <c r="W64" s="81"/>
      <c r="X64" s="81"/>
      <c r="Y64" s="81"/>
      <c r="Z64" s="81"/>
      <c r="AA64" s="81"/>
      <c r="AB64" s="81"/>
      <c r="AC64" s="81"/>
      <c r="AD64" s="81"/>
      <c r="AE64" s="81"/>
      <c r="AF64" s="81"/>
      <c r="AG64" s="81"/>
      <c r="AH64" s="81"/>
      <c r="AI64" s="81"/>
      <c r="AJ64" s="84"/>
    </row>
    <row r="65" spans="1:36" x14ac:dyDescent="0.2">
      <c r="A65">
        <f>Startlijst!B153</f>
        <v>0</v>
      </c>
      <c r="B65">
        <f>Startlijst!C151</f>
        <v>0</v>
      </c>
      <c r="C65">
        <f>Startlijst!D151</f>
        <v>0</v>
      </c>
      <c r="D65">
        <f>Startlijst!E151</f>
        <v>0</v>
      </c>
      <c r="E65" s="139"/>
      <c r="G65" s="144">
        <f t="shared" si="7"/>
        <v>0</v>
      </c>
      <c r="H65" s="81"/>
      <c r="I65" s="81"/>
      <c r="J65" s="81"/>
      <c r="K65" s="81"/>
      <c r="L65" s="81"/>
      <c r="M65" s="81"/>
      <c r="N65" s="81"/>
      <c r="O65" s="81"/>
      <c r="P65" s="81"/>
      <c r="Q65" s="81"/>
      <c r="R65" s="81"/>
      <c r="S65" s="81"/>
      <c r="T65" s="81"/>
      <c r="U65" s="81"/>
      <c r="V65" s="81"/>
      <c r="W65" s="81"/>
      <c r="X65" s="81"/>
      <c r="Y65" s="81"/>
      <c r="Z65" s="81"/>
      <c r="AA65" s="81"/>
      <c r="AB65" s="81"/>
      <c r="AC65" s="81"/>
      <c r="AD65" s="81"/>
      <c r="AE65" s="81"/>
      <c r="AF65" s="81"/>
      <c r="AG65" s="81"/>
      <c r="AH65" s="81"/>
      <c r="AI65" s="81"/>
      <c r="AJ65" s="84"/>
    </row>
    <row r="66" spans="1:36" x14ac:dyDescent="0.2">
      <c r="A66">
        <f>Startlijst!B154</f>
        <v>0</v>
      </c>
      <c r="B66">
        <f>Startlijst!C152</f>
        <v>0</v>
      </c>
      <c r="C66">
        <f>Startlijst!D152</f>
        <v>0</v>
      </c>
      <c r="D66">
        <f>Startlijst!E152</f>
        <v>0</v>
      </c>
      <c r="E66" s="139"/>
      <c r="G66" s="144">
        <f t="shared" si="7"/>
        <v>0</v>
      </c>
      <c r="H66" s="81"/>
      <c r="I66" s="81"/>
      <c r="J66" s="81"/>
      <c r="K66" s="81"/>
      <c r="L66" s="81"/>
      <c r="M66" s="81"/>
      <c r="N66" s="81"/>
      <c r="O66" s="81"/>
      <c r="P66" s="81"/>
      <c r="Q66" s="81"/>
      <c r="R66" s="81"/>
      <c r="S66" s="81"/>
      <c r="T66" s="81"/>
      <c r="U66" s="81"/>
      <c r="V66" s="81"/>
      <c r="W66" s="81"/>
      <c r="X66" s="81"/>
      <c r="Y66" s="81"/>
      <c r="Z66" s="81"/>
      <c r="AA66" s="81"/>
      <c r="AB66" s="81"/>
      <c r="AC66" s="81"/>
      <c r="AD66" s="81"/>
      <c r="AE66" s="81"/>
      <c r="AF66" s="81"/>
      <c r="AG66" s="81"/>
      <c r="AH66" s="81"/>
      <c r="AI66" s="81"/>
      <c r="AJ66" s="84"/>
    </row>
    <row r="67" spans="1:36" x14ac:dyDescent="0.2">
      <c r="A67">
        <f>Startlijst!B155</f>
        <v>0</v>
      </c>
      <c r="B67">
        <f>Startlijst!C153</f>
        <v>0</v>
      </c>
      <c r="C67">
        <f>Startlijst!D153</f>
        <v>0</v>
      </c>
      <c r="D67">
        <f>Startlijst!E153</f>
        <v>0</v>
      </c>
      <c r="E67" s="139"/>
      <c r="G67" s="144">
        <f t="shared" si="7"/>
        <v>0</v>
      </c>
      <c r="H67" s="81"/>
      <c r="I67" s="81"/>
      <c r="J67" s="81"/>
      <c r="K67" s="81"/>
      <c r="L67" s="81"/>
      <c r="M67" s="81"/>
      <c r="N67" s="81"/>
      <c r="O67" s="81"/>
      <c r="P67" s="81"/>
      <c r="Q67" s="81"/>
      <c r="R67" s="81"/>
      <c r="S67" s="81"/>
      <c r="T67" s="81"/>
      <c r="U67" s="81"/>
      <c r="V67" s="81"/>
      <c r="W67" s="81"/>
      <c r="X67" s="81"/>
      <c r="Y67" s="81"/>
      <c r="Z67" s="81"/>
      <c r="AA67" s="81"/>
      <c r="AB67" s="81"/>
      <c r="AC67" s="81"/>
      <c r="AD67" s="81"/>
      <c r="AE67" s="81"/>
      <c r="AF67" s="81"/>
      <c r="AG67" s="81"/>
      <c r="AH67" s="81"/>
      <c r="AI67" s="81"/>
      <c r="AJ67" s="84"/>
    </row>
    <row r="68" spans="1:36" x14ac:dyDescent="0.2">
      <c r="A68">
        <f>Startlijst!B156</f>
        <v>0</v>
      </c>
      <c r="B68">
        <f>Startlijst!C154</f>
        <v>0</v>
      </c>
      <c r="C68">
        <f>Startlijst!D154</f>
        <v>0</v>
      </c>
      <c r="D68">
        <f>Startlijst!E154</f>
        <v>0</v>
      </c>
      <c r="E68" s="139"/>
      <c r="G68" s="144">
        <f t="shared" si="7"/>
        <v>0</v>
      </c>
      <c r="H68" s="81"/>
      <c r="I68" s="81"/>
      <c r="J68" s="81"/>
      <c r="K68" s="81"/>
      <c r="L68" s="81"/>
      <c r="M68" s="81"/>
      <c r="N68" s="81"/>
      <c r="O68" s="81"/>
      <c r="P68" s="81"/>
      <c r="Q68" s="81"/>
      <c r="R68" s="81"/>
      <c r="S68" s="81"/>
      <c r="T68" s="81"/>
      <c r="U68" s="81"/>
      <c r="V68" s="81"/>
      <c r="W68" s="81"/>
      <c r="X68" s="81"/>
      <c r="Y68" s="81"/>
      <c r="Z68" s="81"/>
      <c r="AA68" s="81"/>
      <c r="AB68" s="81"/>
      <c r="AC68" s="81"/>
      <c r="AD68" s="81"/>
      <c r="AE68" s="81"/>
      <c r="AF68" s="81"/>
      <c r="AG68" s="81"/>
      <c r="AH68" s="81"/>
      <c r="AI68" s="81"/>
      <c r="AJ68" s="84"/>
    </row>
    <row r="69" spans="1:36" x14ac:dyDescent="0.2">
      <c r="E69" s="139"/>
      <c r="G69" s="144">
        <f t="shared" si="7"/>
        <v>0</v>
      </c>
      <c r="H69" s="81"/>
      <c r="I69" s="81"/>
      <c r="J69" s="81"/>
      <c r="K69" s="81"/>
      <c r="L69" s="81"/>
      <c r="M69" s="81"/>
      <c r="N69" s="81"/>
      <c r="O69" s="81"/>
      <c r="P69" s="81"/>
      <c r="Q69" s="81"/>
      <c r="R69" s="81"/>
      <c r="S69" s="81"/>
      <c r="T69" s="81"/>
      <c r="U69" s="81"/>
      <c r="V69" s="81"/>
      <c r="W69" s="81"/>
      <c r="X69" s="81"/>
      <c r="Y69" s="81"/>
      <c r="Z69" s="81"/>
      <c r="AA69" s="81"/>
      <c r="AB69" s="81"/>
      <c r="AC69" s="81"/>
      <c r="AD69" s="81"/>
      <c r="AE69" s="81"/>
      <c r="AF69" s="81"/>
      <c r="AG69" s="81"/>
      <c r="AH69" s="81"/>
      <c r="AI69" s="81"/>
      <c r="AJ69" s="84"/>
    </row>
    <row r="70" spans="1:36" x14ac:dyDescent="0.2">
      <c r="E70" s="139"/>
      <c r="G70" s="144">
        <f t="shared" si="7"/>
        <v>0</v>
      </c>
      <c r="H70" s="81"/>
      <c r="I70" s="81"/>
      <c r="J70" s="81"/>
      <c r="K70" s="81"/>
      <c r="L70" s="81"/>
      <c r="M70" s="81"/>
      <c r="N70" s="81"/>
      <c r="O70" s="81"/>
      <c r="P70" s="81"/>
      <c r="Q70" s="81"/>
      <c r="R70" s="81"/>
      <c r="S70" s="81"/>
      <c r="T70" s="81"/>
      <c r="U70" s="81"/>
      <c r="V70" s="81"/>
      <c r="W70" s="81"/>
      <c r="X70" s="81"/>
      <c r="Y70" s="81"/>
      <c r="Z70" s="81"/>
      <c r="AA70" s="81"/>
      <c r="AB70" s="81"/>
      <c r="AC70" s="81"/>
      <c r="AD70" s="81"/>
      <c r="AE70" s="81"/>
      <c r="AF70" s="81"/>
      <c r="AG70" s="81"/>
      <c r="AH70" s="81"/>
      <c r="AI70" s="81"/>
      <c r="AJ70" s="84"/>
    </row>
    <row r="71" spans="1:36" x14ac:dyDescent="0.2">
      <c r="E71" s="139"/>
      <c r="G71" s="144">
        <f t="shared" si="7"/>
        <v>0</v>
      </c>
      <c r="H71" s="81"/>
      <c r="I71" s="81"/>
      <c r="J71" s="81"/>
      <c r="K71" s="81"/>
      <c r="L71" s="81"/>
      <c r="M71" s="81"/>
      <c r="N71" s="81"/>
      <c r="O71" s="81"/>
      <c r="P71" s="81"/>
      <c r="Q71" s="81"/>
      <c r="R71" s="81"/>
      <c r="S71" s="81"/>
      <c r="T71" s="81"/>
      <c r="U71" s="81"/>
      <c r="V71" s="81"/>
      <c r="W71" s="81"/>
      <c r="X71" s="81"/>
      <c r="Y71" s="81"/>
      <c r="Z71" s="81"/>
      <c r="AA71" s="81"/>
      <c r="AB71" s="81"/>
      <c r="AC71" s="81"/>
      <c r="AD71" s="81"/>
      <c r="AE71" s="81"/>
      <c r="AF71" s="81"/>
      <c r="AG71" s="81"/>
      <c r="AH71" s="81"/>
      <c r="AI71" s="81"/>
      <c r="AJ71" s="84"/>
    </row>
    <row r="72" spans="1:36" x14ac:dyDescent="0.2">
      <c r="E72" s="139"/>
      <c r="H72" s="81"/>
      <c r="I72" s="81"/>
      <c r="J72" s="81"/>
      <c r="K72" s="81"/>
      <c r="L72" s="81"/>
      <c r="M72" s="81"/>
      <c r="N72" s="81"/>
      <c r="O72" s="81"/>
      <c r="P72" s="81"/>
      <c r="Q72" s="81"/>
      <c r="R72" s="81"/>
      <c r="S72" s="81"/>
      <c r="T72" s="81"/>
      <c r="U72" s="81"/>
      <c r="V72" s="81"/>
      <c r="W72" s="81"/>
      <c r="X72" s="81"/>
      <c r="Y72" s="81"/>
      <c r="Z72" s="81"/>
      <c r="AA72" s="81"/>
      <c r="AB72" s="81"/>
      <c r="AC72" s="81"/>
      <c r="AD72" s="81"/>
      <c r="AE72" s="81"/>
      <c r="AF72" s="81"/>
      <c r="AG72" s="81"/>
      <c r="AH72" s="81"/>
      <c r="AI72" s="81"/>
      <c r="AJ72" s="84"/>
    </row>
    <row r="73" spans="1:36" x14ac:dyDescent="0.2">
      <c r="E73" s="139"/>
      <c r="H73" s="81"/>
      <c r="I73" s="81"/>
      <c r="J73" s="81"/>
      <c r="K73" s="81"/>
      <c r="L73" s="81"/>
      <c r="M73" s="81"/>
      <c r="N73" s="81"/>
      <c r="O73" s="81"/>
      <c r="P73" s="81"/>
      <c r="Q73" s="81"/>
      <c r="R73" s="81"/>
      <c r="S73" s="81"/>
      <c r="T73" s="81"/>
      <c r="U73" s="81"/>
      <c r="V73" s="81"/>
      <c r="W73" s="81"/>
      <c r="X73" s="81"/>
      <c r="Y73" s="81"/>
      <c r="Z73" s="81"/>
      <c r="AA73" s="81"/>
      <c r="AB73" s="81"/>
      <c r="AC73" s="81"/>
      <c r="AD73" s="81"/>
      <c r="AE73" s="81"/>
      <c r="AF73" s="81"/>
      <c r="AG73" s="81"/>
      <c r="AH73" s="81"/>
      <c r="AI73" s="81"/>
      <c r="AJ73" s="84"/>
    </row>
    <row r="74" spans="1:36" x14ac:dyDescent="0.2">
      <c r="H74" s="81"/>
      <c r="I74" s="81"/>
      <c r="J74" s="81"/>
      <c r="K74" s="81"/>
      <c r="L74" s="81"/>
      <c r="M74" s="81"/>
      <c r="N74" s="81"/>
      <c r="O74" s="81"/>
      <c r="P74" s="81"/>
      <c r="Q74" s="81"/>
      <c r="R74" s="81"/>
      <c r="S74" s="81"/>
      <c r="T74" s="81"/>
      <c r="U74" s="81"/>
      <c r="V74" s="81"/>
      <c r="W74" s="81"/>
      <c r="X74" s="81"/>
      <c r="Y74" s="81"/>
      <c r="Z74" s="81"/>
      <c r="AA74" s="81"/>
      <c r="AB74" s="81"/>
      <c r="AC74" s="81"/>
      <c r="AD74" s="81"/>
      <c r="AE74" s="81"/>
      <c r="AF74" s="81"/>
      <c r="AG74" s="81"/>
      <c r="AH74" s="81"/>
      <c r="AI74" s="81"/>
      <c r="AJ74" s="84"/>
    </row>
    <row r="75" spans="1:36" x14ac:dyDescent="0.2">
      <c r="H75" s="81"/>
      <c r="I75" s="81"/>
      <c r="J75" s="81"/>
      <c r="K75" s="81"/>
      <c r="L75" s="81"/>
      <c r="M75" s="81"/>
      <c r="N75" s="81"/>
      <c r="O75" s="81"/>
      <c r="P75" s="81"/>
      <c r="Q75" s="81"/>
      <c r="R75" s="81"/>
      <c r="S75" s="81"/>
      <c r="T75" s="81"/>
      <c r="U75" s="81"/>
      <c r="V75" s="81"/>
      <c r="W75" s="81"/>
      <c r="X75" s="81"/>
      <c r="Y75" s="81"/>
      <c r="Z75" s="81"/>
      <c r="AA75" s="81"/>
      <c r="AB75" s="81"/>
      <c r="AC75" s="81"/>
      <c r="AD75" s="81"/>
      <c r="AE75" s="81"/>
      <c r="AF75" s="81"/>
      <c r="AG75" s="81"/>
      <c r="AH75" s="81"/>
      <c r="AI75" s="81"/>
      <c r="AJ75" s="84"/>
    </row>
    <row r="76" spans="1:36" x14ac:dyDescent="0.2">
      <c r="H76" s="81"/>
      <c r="I76" s="81"/>
      <c r="J76" s="81"/>
      <c r="K76" s="81"/>
      <c r="L76" s="81"/>
      <c r="M76" s="81"/>
      <c r="N76" s="81"/>
      <c r="O76" s="81"/>
      <c r="P76" s="81"/>
      <c r="Q76" s="81"/>
      <c r="R76" s="81"/>
      <c r="S76" s="81"/>
      <c r="T76" s="81"/>
      <c r="U76" s="81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4"/>
    </row>
    <row r="77" spans="1:36" x14ac:dyDescent="0.2">
      <c r="H77" s="81"/>
      <c r="I77" s="81"/>
      <c r="J77" s="81"/>
      <c r="K77" s="81"/>
      <c r="L77" s="81"/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4"/>
    </row>
    <row r="78" spans="1:36" x14ac:dyDescent="0.2">
      <c r="H78" s="81"/>
      <c r="I78" s="81"/>
      <c r="J78" s="81"/>
      <c r="K78" s="81"/>
      <c r="L78" s="81"/>
      <c r="M78" s="81"/>
      <c r="N78" s="81"/>
      <c r="O78" s="81"/>
      <c r="P78" s="81"/>
      <c r="Q78" s="81"/>
      <c r="R78" s="81"/>
      <c r="S78" s="81"/>
      <c r="T78" s="81"/>
      <c r="U78" s="81"/>
      <c r="V78" s="81"/>
      <c r="W78" s="81"/>
      <c r="X78" s="81"/>
      <c r="Y78" s="81"/>
      <c r="Z78" s="81"/>
      <c r="AA78" s="81"/>
      <c r="AB78" s="81"/>
      <c r="AC78" s="81"/>
      <c r="AD78" s="81"/>
      <c r="AE78" s="81"/>
      <c r="AF78" s="81"/>
      <c r="AG78" s="81"/>
      <c r="AH78" s="81"/>
      <c r="AI78" s="81"/>
      <c r="AJ78" s="84"/>
    </row>
    <row r="79" spans="1:36" x14ac:dyDescent="0.2">
      <c r="H79" s="81"/>
      <c r="I79" s="81"/>
      <c r="J79" s="81"/>
      <c r="K79" s="81"/>
      <c r="L79" s="81"/>
      <c r="M79" s="81"/>
      <c r="N79" s="81"/>
      <c r="O79" s="81"/>
      <c r="P79" s="81"/>
      <c r="Q79" s="81"/>
      <c r="R79" s="81"/>
      <c r="S79" s="81"/>
      <c r="T79" s="81"/>
      <c r="U79" s="81"/>
      <c r="V79" s="81"/>
      <c r="W79" s="81"/>
      <c r="X79" s="81"/>
      <c r="Y79" s="81"/>
      <c r="Z79" s="81"/>
      <c r="AA79" s="81"/>
      <c r="AB79" s="81"/>
      <c r="AC79" s="81"/>
      <c r="AD79" s="81"/>
      <c r="AE79" s="81"/>
      <c r="AF79" s="81"/>
      <c r="AG79" s="81"/>
      <c r="AH79" s="81"/>
      <c r="AI79" s="81"/>
      <c r="AJ79" s="84"/>
    </row>
    <row r="80" spans="1:36" x14ac:dyDescent="0.2"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4"/>
    </row>
    <row r="81" spans="8:36" x14ac:dyDescent="0.2">
      <c r="H81" s="81"/>
      <c r="I81" s="81"/>
      <c r="J81" s="81"/>
      <c r="K81" s="81"/>
      <c r="L81" s="81"/>
      <c r="M81" s="81"/>
      <c r="N81" s="81"/>
      <c r="O81" s="81"/>
      <c r="P81" s="81"/>
      <c r="Q81" s="81"/>
      <c r="R81" s="81"/>
      <c r="S81" s="81"/>
      <c r="T81" s="81"/>
      <c r="U81" s="81"/>
      <c r="V81" s="81"/>
      <c r="W81" s="81"/>
      <c r="X81" s="81"/>
      <c r="Y81" s="81"/>
      <c r="Z81" s="81"/>
      <c r="AA81" s="81"/>
      <c r="AB81" s="81"/>
      <c r="AC81" s="81"/>
      <c r="AD81" s="81"/>
      <c r="AE81" s="81"/>
      <c r="AF81" s="81"/>
      <c r="AG81" s="81"/>
      <c r="AH81" s="81"/>
      <c r="AI81" s="81"/>
      <c r="AJ81" s="84"/>
    </row>
  </sheetData>
  <pageMargins left="0.11811023622047245" right="0.11811023622047245" top="0.55118110236220474" bottom="0.15748031496062992" header="0.11811023622047245" footer="0.19685039370078741"/>
  <pageSetup paperSize="9" scale="44" fitToHeight="2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2:E65"/>
  <sheetViews>
    <sheetView workbookViewId="0">
      <selection activeCell="E6" sqref="E6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3.5" customWidth="1"/>
    <col min="5" max="5" width="16.5" customWidth="1"/>
  </cols>
  <sheetData>
    <row r="2" spans="1:5" ht="16" thickBot="1" x14ac:dyDescent="0.25"/>
    <row r="3" spans="1:5" ht="22" thickBot="1" x14ac:dyDescent="0.3">
      <c r="A3" s="8" t="s">
        <v>99</v>
      </c>
      <c r="B3" s="9"/>
      <c r="C3" s="10"/>
      <c r="D3" s="10"/>
      <c r="E3" s="110"/>
    </row>
    <row r="4" spans="1:5" ht="20" thickBot="1" x14ac:dyDescent="0.25">
      <c r="A4" s="6"/>
      <c r="B4" s="7"/>
      <c r="C4" s="40" t="s">
        <v>34</v>
      </c>
      <c r="D4" s="7"/>
      <c r="E4" s="111"/>
    </row>
    <row r="5" spans="1:5" ht="16" thickBot="1" x14ac:dyDescent="0.25">
      <c r="A5" s="45"/>
      <c r="B5" s="46" t="s">
        <v>32</v>
      </c>
      <c r="C5" s="46" t="s">
        <v>0</v>
      </c>
      <c r="D5" s="46" t="s">
        <v>1</v>
      </c>
      <c r="E5" s="109" t="s">
        <v>98</v>
      </c>
    </row>
    <row r="6" spans="1:5" x14ac:dyDescent="0.2">
      <c r="A6" s="21">
        <v>27</v>
      </c>
      <c r="B6" s="21"/>
      <c r="C6" s="36" t="str">
        <f>Startlijst!D48</f>
        <v>Jop  van Rijnberk</v>
      </c>
      <c r="D6" s="112" t="str">
        <f>Startlijst!E48</f>
        <v>1 pa</v>
      </c>
      <c r="E6" s="119">
        <f>'1e manche zondag'!AJ13+'2e manche zondag'!AJ13</f>
        <v>0</v>
      </c>
    </row>
    <row r="7" spans="1:5" x14ac:dyDescent="0.2">
      <c r="A7" s="23">
        <f>A6+1</f>
        <v>28</v>
      </c>
      <c r="B7" s="24"/>
      <c r="C7" s="108" t="e">
        <f>Startlijst!#REF!</f>
        <v>#REF!</v>
      </c>
      <c r="D7" s="113" t="str">
        <f>Startlijst!E49</f>
        <v>1 po</v>
      </c>
      <c r="E7" s="120">
        <f>'1e manche zondag'!AJ14+'2e manche zondag'!AJ14</f>
        <v>0</v>
      </c>
    </row>
    <row r="8" spans="1:5" x14ac:dyDescent="0.2">
      <c r="A8" s="19">
        <f>A7+1</f>
        <v>29</v>
      </c>
      <c r="B8" s="15"/>
      <c r="C8" s="36" t="str">
        <f>Startlijst!D49</f>
        <v>Ashely den Ridder</v>
      </c>
      <c r="D8" s="112" t="str">
        <f>Startlijst!E50</f>
        <v>1 po</v>
      </c>
      <c r="E8" s="119">
        <f>'1e manche zondag'!AJ15+'2e manche zondag'!AJ15</f>
        <v>0</v>
      </c>
    </row>
    <row r="9" spans="1:5" x14ac:dyDescent="0.2">
      <c r="A9" s="23">
        <f>A8+1</f>
        <v>30</v>
      </c>
      <c r="B9" s="24"/>
      <c r="C9" s="108" t="str">
        <f>Startlijst!D50</f>
        <v>Hugo Gommers</v>
      </c>
      <c r="D9" s="113" t="str">
        <f>Startlijst!E51</f>
        <v>2 po</v>
      </c>
      <c r="E9" s="120">
        <f>'1e manche zondag'!AJ16+'2e manche zondag'!AJ16</f>
        <v>0</v>
      </c>
    </row>
    <row r="10" spans="1:5" x14ac:dyDescent="0.2">
      <c r="A10" s="19">
        <f>A9+1</f>
        <v>31</v>
      </c>
      <c r="B10" s="15"/>
      <c r="C10" s="36">
        <f>Startlijst!D52</f>
        <v>0</v>
      </c>
      <c r="D10" s="112">
        <f>Startlijst!E52</f>
        <v>0</v>
      </c>
      <c r="E10" s="119">
        <f>'1e manche zondag'!AJ17+'2e manche zondag'!AJ17</f>
        <v>0</v>
      </c>
    </row>
    <row r="11" spans="1:5" x14ac:dyDescent="0.2">
      <c r="A11" s="23">
        <f>A10+1</f>
        <v>32</v>
      </c>
      <c r="B11" s="24"/>
      <c r="C11" s="108">
        <f>Startlijst!D53</f>
        <v>0</v>
      </c>
      <c r="D11" s="113">
        <f>Startlijst!E53</f>
        <v>0</v>
      </c>
      <c r="E11" s="120">
        <f>'1e manche zondag'!AJ18+'2e manche zondag'!AJ18</f>
        <v>0</v>
      </c>
    </row>
    <row r="12" spans="1:5" x14ac:dyDescent="0.2">
      <c r="A12" s="28"/>
      <c r="B12" s="28"/>
      <c r="C12" s="28"/>
      <c r="D12" s="114"/>
      <c r="E12" s="121"/>
    </row>
    <row r="13" spans="1:5" x14ac:dyDescent="0.2">
      <c r="A13" s="15">
        <f>1+A11</f>
        <v>33</v>
      </c>
      <c r="B13" s="15"/>
      <c r="C13" s="36" t="str">
        <f>Startlijst!D55</f>
        <v>Peter Sprangers</v>
      </c>
      <c r="D13" s="112" t="str">
        <f>Startlijst!E55</f>
        <v>1 pa</v>
      </c>
      <c r="E13" s="119">
        <f>'1e manche zondag'!AJ20+'2e manche zondag'!AJ20</f>
        <v>0</v>
      </c>
    </row>
    <row r="14" spans="1:5" x14ac:dyDescent="0.2">
      <c r="A14" s="23">
        <f>A13+1</f>
        <v>34</v>
      </c>
      <c r="B14" s="24"/>
      <c r="C14" s="108" t="str">
        <f>Startlijst!D56</f>
        <v>Bernie Damen</v>
      </c>
      <c r="D14" s="113" t="str">
        <f>Startlijst!E56</f>
        <v>1 pa</v>
      </c>
      <c r="E14" s="120">
        <f>'1e manche zondag'!AJ21+'2e manche zondag'!AJ21</f>
        <v>0</v>
      </c>
    </row>
    <row r="15" spans="1:5" x14ac:dyDescent="0.2">
      <c r="A15" s="19">
        <f>A14+1</f>
        <v>35</v>
      </c>
      <c r="B15" s="15"/>
      <c r="C15" s="36" t="str">
        <f>Startlijst!D57</f>
        <v>Cor Jochems</v>
      </c>
      <c r="D15" s="112" t="str">
        <f>Startlijst!E57</f>
        <v>2 pa</v>
      </c>
      <c r="E15" s="119">
        <f>'1e manche zondag'!AJ22+'2e manche zondag'!AJ22</f>
        <v>0</v>
      </c>
    </row>
    <row r="16" spans="1:5" x14ac:dyDescent="0.2">
      <c r="A16" s="23">
        <f>A15+1</f>
        <v>36</v>
      </c>
      <c r="B16" s="24"/>
      <c r="C16" s="108" t="str">
        <f>Startlijst!D58</f>
        <v>Toon Jochems</v>
      </c>
      <c r="D16" s="113" t="str">
        <f>Startlijst!E58</f>
        <v>2 pa</v>
      </c>
      <c r="E16" s="120">
        <f>'1e manche zondag'!AJ23+'2e manche zondag'!AJ23</f>
        <v>0</v>
      </c>
    </row>
    <row r="17" spans="1:5" x14ac:dyDescent="0.2">
      <c r="A17" s="19">
        <f>A16+1</f>
        <v>37</v>
      </c>
      <c r="B17" s="15"/>
      <c r="C17" s="36" t="str">
        <f>Startlijst!D59</f>
        <v>Cleo van Dorp</v>
      </c>
      <c r="D17" s="112" t="str">
        <f>Startlijst!E59</f>
        <v>1 po</v>
      </c>
      <c r="E17" s="119">
        <f>'1e manche zondag'!AJ24+'2e manche zondag'!AJ24</f>
        <v>0</v>
      </c>
    </row>
    <row r="18" spans="1:5" x14ac:dyDescent="0.2">
      <c r="A18" s="23">
        <f>A17+1</f>
        <v>38</v>
      </c>
      <c r="B18" s="24"/>
      <c r="C18" s="108" t="str">
        <f>Startlijst!D60</f>
        <v>Erik Hesselmans</v>
      </c>
      <c r="D18" s="113" t="str">
        <f>Startlijst!E60</f>
        <v>1 pa</v>
      </c>
      <c r="E18" s="120">
        <f>'1e manche zondag'!AJ25+'2e manche zondag'!AJ25</f>
        <v>0</v>
      </c>
    </row>
    <row r="19" spans="1:5" x14ac:dyDescent="0.2">
      <c r="A19" s="27"/>
      <c r="B19" s="27"/>
      <c r="C19" s="28"/>
      <c r="D19" s="114"/>
      <c r="E19" s="121"/>
    </row>
    <row r="20" spans="1:5" x14ac:dyDescent="0.2">
      <c r="A20" s="15">
        <f>1+A18</f>
        <v>39</v>
      </c>
      <c r="B20" s="15"/>
      <c r="C20" s="36" t="str">
        <f>Startlijst!D63</f>
        <v>Kees van der Veeken</v>
      </c>
      <c r="D20" s="112" t="str">
        <f>Startlijst!E63</f>
        <v>2 pa</v>
      </c>
      <c r="E20" s="119">
        <f>'1e manche zondag'!AJ27+'2e manche zondag'!AJ27</f>
        <v>0</v>
      </c>
    </row>
    <row r="21" spans="1:5" x14ac:dyDescent="0.2">
      <c r="A21" s="23">
        <f t="shared" ref="A21:A27" si="0">A20+1</f>
        <v>40</v>
      </c>
      <c r="B21" s="24"/>
      <c r="C21" s="108" t="str">
        <f>Startlijst!D64</f>
        <v>Sylvana Klerkx</v>
      </c>
      <c r="D21" s="113" t="str">
        <f>Startlijst!E64</f>
        <v>1 po</v>
      </c>
      <c r="E21" s="120">
        <f>'1e manche zondag'!AJ28+'2e manche zondag'!AJ28</f>
        <v>0</v>
      </c>
    </row>
    <row r="22" spans="1:5" x14ac:dyDescent="0.2">
      <c r="A22" s="19">
        <f t="shared" si="0"/>
        <v>41</v>
      </c>
      <c r="B22" s="15"/>
      <c r="C22" s="36" t="str">
        <f>Startlijst!D65</f>
        <v>Deveny Scholte</v>
      </c>
      <c r="D22" s="112" t="str">
        <f>Startlijst!E65</f>
        <v>1 pa</v>
      </c>
      <c r="E22" s="119">
        <f>'1e manche zondag'!AJ29+'2e manche zondag'!AJ29</f>
        <v>0</v>
      </c>
    </row>
    <row r="23" spans="1:5" x14ac:dyDescent="0.2">
      <c r="A23" s="23">
        <f t="shared" si="0"/>
        <v>42</v>
      </c>
      <c r="B23" s="24"/>
      <c r="C23" s="108" t="str">
        <f>Startlijst!D66</f>
        <v xml:space="preserve">Hans van Meer </v>
      </c>
      <c r="D23" s="113" t="str">
        <f>Startlijst!E66</f>
        <v>2 po</v>
      </c>
      <c r="E23" s="120">
        <f>'1e manche zondag'!AJ30+'2e manche zondag'!AJ30</f>
        <v>0</v>
      </c>
    </row>
    <row r="24" spans="1:5" x14ac:dyDescent="0.2">
      <c r="A24" s="19">
        <f t="shared" si="0"/>
        <v>43</v>
      </c>
      <c r="B24" s="15"/>
      <c r="C24" s="36" t="str">
        <f>Startlijst!D67</f>
        <v>Lotte van Esch</v>
      </c>
      <c r="D24" s="112" t="str">
        <f>Startlijst!E67</f>
        <v>1 po</v>
      </c>
      <c r="E24" s="119">
        <f>'1e manche zondag'!AJ31+'2e manche zondag'!AJ31</f>
        <v>0</v>
      </c>
    </row>
    <row r="25" spans="1:5" x14ac:dyDescent="0.2">
      <c r="A25" s="23">
        <f t="shared" si="0"/>
        <v>44</v>
      </c>
      <c r="B25" s="24"/>
      <c r="C25" s="108" t="str">
        <f>Startlijst!D68</f>
        <v>Stephanie Siebers</v>
      </c>
      <c r="D25" s="113" t="str">
        <f>Startlijst!E68</f>
        <v>2 po</v>
      </c>
      <c r="E25" s="120">
        <f>'1e manche zondag'!AJ32+'2e manche zondag'!AJ32</f>
        <v>0</v>
      </c>
    </row>
    <row r="26" spans="1:5" x14ac:dyDescent="0.2">
      <c r="A26" s="19">
        <f t="shared" si="0"/>
        <v>45</v>
      </c>
      <c r="B26" s="15"/>
      <c r="C26" s="36" t="e">
        <f>Startlijst!#REF!</f>
        <v>#REF!</v>
      </c>
      <c r="D26" s="112" t="e">
        <f>Startlijst!#REF!</f>
        <v>#REF!</v>
      </c>
      <c r="E26" s="119">
        <f>'1e manche zondag'!AJ33+'2e manche zondag'!AJ33</f>
        <v>0</v>
      </c>
    </row>
    <row r="27" spans="1:5" x14ac:dyDescent="0.2">
      <c r="A27" s="23">
        <f t="shared" si="0"/>
        <v>46</v>
      </c>
      <c r="B27" s="24"/>
      <c r="C27" s="108" t="e">
        <f>Startlijst!#REF!</f>
        <v>#REF!</v>
      </c>
      <c r="D27" s="113" t="e">
        <f>Startlijst!#REF!</f>
        <v>#REF!</v>
      </c>
      <c r="E27" s="120">
        <f>'1e manche zondag'!AJ34+'2e manche zondag'!AJ34</f>
        <v>0</v>
      </c>
    </row>
    <row r="28" spans="1:5" x14ac:dyDescent="0.2">
      <c r="A28" s="27"/>
      <c r="B28" s="27"/>
      <c r="C28" s="28"/>
      <c r="D28" s="114"/>
      <c r="E28" s="121"/>
    </row>
    <row r="29" spans="1:5" x14ac:dyDescent="0.2">
      <c r="A29" s="37"/>
      <c r="B29" s="37"/>
      <c r="C29" s="39" t="s">
        <v>18</v>
      </c>
      <c r="D29" s="115"/>
      <c r="E29" s="122"/>
    </row>
    <row r="30" spans="1:5" x14ac:dyDescent="0.2">
      <c r="A30" s="27"/>
      <c r="B30" s="27"/>
      <c r="C30" s="28"/>
      <c r="D30" s="114"/>
      <c r="E30" s="121"/>
    </row>
    <row r="31" spans="1:5" x14ac:dyDescent="0.2">
      <c r="A31" s="15">
        <f>1+A27</f>
        <v>47</v>
      </c>
      <c r="B31" s="15"/>
      <c r="C31" s="36" t="str">
        <f>Startlijst!D71</f>
        <v>Jolanda van Riel</v>
      </c>
      <c r="D31" s="112" t="str">
        <f>Startlijst!E71</f>
        <v>1 po</v>
      </c>
      <c r="E31" s="119">
        <f>'1e manche zondag'!AJ38+'2e manche zondag'!AJ38</f>
        <v>0</v>
      </c>
    </row>
    <row r="32" spans="1:5" x14ac:dyDescent="0.2">
      <c r="A32" s="23">
        <f t="shared" ref="A32:A38" si="1">A31+1</f>
        <v>48</v>
      </c>
      <c r="B32" s="24"/>
      <c r="C32" s="108" t="str">
        <f>Startlijst!D72</f>
        <v>Jan Heijnen</v>
      </c>
      <c r="D32" s="113" t="str">
        <f>Startlijst!E72</f>
        <v>2 pa</v>
      </c>
      <c r="E32" s="120">
        <f>'1e manche zondag'!AJ39+'2e manche zondag'!AJ39</f>
        <v>0</v>
      </c>
    </row>
    <row r="33" spans="1:5" x14ac:dyDescent="0.2">
      <c r="A33" s="19">
        <f t="shared" si="1"/>
        <v>49</v>
      </c>
      <c r="B33" s="15"/>
      <c r="C33" s="36" t="str">
        <f>Startlijst!D69</f>
        <v>Bernie Damen</v>
      </c>
      <c r="D33" s="112" t="str">
        <f>Startlijst!E73</f>
        <v>2 pa</v>
      </c>
      <c r="E33" s="119">
        <f>'1e manche zondag'!AJ40+'2e manche zondag'!AJ40</f>
        <v>0</v>
      </c>
    </row>
    <row r="34" spans="1:5" x14ac:dyDescent="0.2">
      <c r="A34" s="23">
        <f t="shared" si="1"/>
        <v>50</v>
      </c>
      <c r="B34" s="24"/>
      <c r="C34" s="108" t="str">
        <f>Startlijst!D74</f>
        <v>Menteam de Steenovense mentuin</v>
      </c>
      <c r="D34" s="113" t="str">
        <f>Startlijst!E74</f>
        <v>2 po</v>
      </c>
      <c r="E34" s="120">
        <f>'1e manche zondag'!AJ41+'2e manche zondag'!AJ41</f>
        <v>0</v>
      </c>
    </row>
    <row r="35" spans="1:5" x14ac:dyDescent="0.2">
      <c r="A35" s="19">
        <f t="shared" si="1"/>
        <v>51</v>
      </c>
      <c r="B35" s="15"/>
      <c r="C35" s="36" t="str">
        <f>Startlijst!D78</f>
        <v>Pauze</v>
      </c>
      <c r="D35" s="112">
        <f>Startlijst!E78</f>
        <v>0</v>
      </c>
      <c r="E35" s="119">
        <f>'1e manche zondag'!AJ42+'2e manche zondag'!AJ42</f>
        <v>0</v>
      </c>
    </row>
    <row r="36" spans="1:5" x14ac:dyDescent="0.2">
      <c r="A36" s="23">
        <f t="shared" si="1"/>
        <v>52</v>
      </c>
      <c r="B36" s="24"/>
      <c r="C36" s="108">
        <f>Startlijst!D79</f>
        <v>0</v>
      </c>
      <c r="D36" s="113">
        <f>Startlijst!E79</f>
        <v>0</v>
      </c>
      <c r="E36" s="120">
        <f>'1e manche zondag'!AJ43+'2e manche zondag'!AJ43</f>
        <v>0</v>
      </c>
    </row>
    <row r="37" spans="1:5" x14ac:dyDescent="0.2">
      <c r="A37" s="19">
        <f t="shared" si="1"/>
        <v>53</v>
      </c>
      <c r="B37" s="15"/>
      <c r="C37" s="36" t="str">
        <f>Startlijst!D82</f>
        <v xml:space="preserve">Jasper Harnie </v>
      </c>
      <c r="D37" s="112" t="str">
        <f>Startlijst!E82</f>
        <v>1 pa</v>
      </c>
      <c r="E37" s="119">
        <f>'1e manche zondag'!AJ44+'2e manche zondag'!AJ44</f>
        <v>0</v>
      </c>
    </row>
    <row r="38" spans="1:5" x14ac:dyDescent="0.2">
      <c r="A38" s="23">
        <f t="shared" si="1"/>
        <v>54</v>
      </c>
      <c r="B38" s="24"/>
      <c r="C38" s="108" t="str">
        <f>Startlijst!D83</f>
        <v xml:space="preserve">Gracejelaine de Ridder </v>
      </c>
      <c r="D38" s="113" t="str">
        <f>Startlijst!E83</f>
        <v>1 po</v>
      </c>
      <c r="E38" s="120">
        <f>'1e manche zondag'!AJ45+'2e manche zondag'!AJ45</f>
        <v>0</v>
      </c>
    </row>
    <row r="39" spans="1:5" x14ac:dyDescent="0.2">
      <c r="A39" s="27"/>
      <c r="B39" s="27"/>
      <c r="C39" s="28"/>
      <c r="D39" s="114"/>
      <c r="E39" s="121"/>
    </row>
    <row r="40" spans="1:5" x14ac:dyDescent="0.2">
      <c r="A40" s="15">
        <f>A38+1</f>
        <v>55</v>
      </c>
      <c r="B40" s="15"/>
      <c r="C40" s="36" t="str">
        <f>Startlijst!D84</f>
        <v>Frans Marijnissen</v>
      </c>
      <c r="D40" s="112" t="str">
        <f>Startlijst!E84</f>
        <v>2 po</v>
      </c>
      <c r="E40" s="119">
        <f>'1e manche zondag'!AJ47+'2e manche zondag'!AJ47</f>
        <v>0</v>
      </c>
    </row>
    <row r="41" spans="1:5" x14ac:dyDescent="0.2">
      <c r="A41" s="23">
        <f t="shared" ref="A41:A47" si="2">A40+1</f>
        <v>56</v>
      </c>
      <c r="B41" s="24"/>
      <c r="C41" s="108" t="str">
        <f>Startlijst!D85</f>
        <v>Annemarie Kuenen</v>
      </c>
      <c r="D41" s="113" t="str">
        <f>Startlijst!E85</f>
        <v>m po</v>
      </c>
      <c r="E41" s="120">
        <f>'1e manche zondag'!AJ48+'2e manche zondag'!AJ48</f>
        <v>0</v>
      </c>
    </row>
    <row r="42" spans="1:5" x14ac:dyDescent="0.2">
      <c r="A42" s="19">
        <f t="shared" si="2"/>
        <v>57</v>
      </c>
      <c r="B42" s="15"/>
      <c r="C42" s="36" t="str">
        <f>Startlijst!D86</f>
        <v xml:space="preserve">Jefferie Scholte </v>
      </c>
      <c r="D42" s="112" t="str">
        <f>Startlijst!E86</f>
        <v>1 pa</v>
      </c>
      <c r="E42" s="119">
        <f>'1e manche zondag'!AJ49+'2e manche zondag'!AJ49</f>
        <v>0</v>
      </c>
    </row>
    <row r="43" spans="1:5" x14ac:dyDescent="0.2">
      <c r="A43" s="23">
        <f t="shared" si="2"/>
        <v>58</v>
      </c>
      <c r="B43" s="24"/>
      <c r="C43" s="108" t="str">
        <f>Startlijst!D87</f>
        <v>Denise Bakker</v>
      </c>
      <c r="D43" s="113" t="str">
        <f>Startlijst!E87</f>
        <v>2 po</v>
      </c>
      <c r="E43" s="120">
        <f>'1e manche zondag'!AJ50+'2e manche zondag'!AJ50</f>
        <v>0</v>
      </c>
    </row>
    <row r="44" spans="1:5" x14ac:dyDescent="0.2">
      <c r="A44" s="19">
        <f t="shared" si="2"/>
        <v>59</v>
      </c>
      <c r="B44" s="15"/>
      <c r="C44" s="36" t="e">
        <f>Startlijst!#REF!</f>
        <v>#REF!</v>
      </c>
      <c r="D44" s="112" t="e">
        <f>Startlijst!#REF!</f>
        <v>#REF!</v>
      </c>
      <c r="E44" s="119">
        <f>'1e manche zondag'!AJ51+'2e manche zondag'!AJ51</f>
        <v>0</v>
      </c>
    </row>
    <row r="45" spans="1:5" x14ac:dyDescent="0.2">
      <c r="A45" s="23">
        <f t="shared" si="2"/>
        <v>60</v>
      </c>
      <c r="B45" s="24"/>
      <c r="C45" s="108" t="str">
        <f>Startlijst!D90</f>
        <v>Jan van Riel</v>
      </c>
      <c r="D45" s="113" t="str">
        <f>Startlijst!E90</f>
        <v>2 pa</v>
      </c>
      <c r="E45" s="120">
        <f>'1e manche zondag'!AJ52+'2e manche zondag'!AJ52</f>
        <v>0</v>
      </c>
    </row>
    <row r="46" spans="1:5" x14ac:dyDescent="0.2">
      <c r="A46" s="19">
        <f t="shared" si="2"/>
        <v>61</v>
      </c>
      <c r="B46" s="15"/>
      <c r="C46" s="36" t="str">
        <f>Startlijst!D92</f>
        <v>Monique Classens</v>
      </c>
      <c r="D46" s="112" t="str">
        <f>Startlijst!E92</f>
        <v>1 po</v>
      </c>
      <c r="E46" s="119">
        <f>'1e manche zondag'!AJ53+'2e manche zondag'!AJ53</f>
        <v>0</v>
      </c>
    </row>
    <row r="47" spans="1:5" x14ac:dyDescent="0.2">
      <c r="A47" s="23">
        <f t="shared" si="2"/>
        <v>62</v>
      </c>
      <c r="B47" s="24"/>
      <c r="C47" s="108">
        <f>Startlijst!D97</f>
        <v>0</v>
      </c>
      <c r="D47" s="113">
        <f>Startlijst!E97</f>
        <v>0</v>
      </c>
      <c r="E47" s="120">
        <f>'1e manche zondag'!AJ54+'2e manche zondag'!AJ54</f>
        <v>0</v>
      </c>
    </row>
    <row r="48" spans="1:5" x14ac:dyDescent="0.2">
      <c r="A48" s="27"/>
      <c r="B48" s="27"/>
      <c r="C48" s="28"/>
      <c r="D48" s="114"/>
      <c r="E48" s="121"/>
    </row>
    <row r="49" spans="1:5" x14ac:dyDescent="0.2">
      <c r="A49" s="38"/>
      <c r="B49" s="38"/>
      <c r="C49" s="39" t="s">
        <v>19</v>
      </c>
      <c r="D49" s="115"/>
      <c r="E49" s="122"/>
    </row>
    <row r="50" spans="1:5" x14ac:dyDescent="0.2">
      <c r="A50" s="28"/>
      <c r="B50" s="28"/>
      <c r="C50" s="28"/>
      <c r="D50" s="114"/>
      <c r="E50" s="121"/>
    </row>
    <row r="51" spans="1:5" x14ac:dyDescent="0.2">
      <c r="A51" s="15">
        <f>1+A47</f>
        <v>63</v>
      </c>
      <c r="B51" s="15"/>
      <c r="C51" s="36" t="str">
        <f>Startlijst!D102</f>
        <v>Pascal Meere</v>
      </c>
      <c r="D51" s="112" t="str">
        <f>Startlijst!E102</f>
        <v>2 po</v>
      </c>
      <c r="E51" s="119">
        <f>'1e manche zondag'!AJ58+'2e manche zondag'!AJ58</f>
        <v>0</v>
      </c>
    </row>
    <row r="52" spans="1:5" x14ac:dyDescent="0.2">
      <c r="A52" s="23">
        <f>A51+1</f>
        <v>64</v>
      </c>
      <c r="B52" s="24"/>
      <c r="C52" s="108" t="str">
        <f>Startlijst!D103</f>
        <v>Charissa de Ridder</v>
      </c>
      <c r="D52" s="113" t="str">
        <f>Startlijst!E103</f>
        <v>1 pa</v>
      </c>
      <c r="E52" s="120">
        <f>'1e manche zondag'!AJ59+'2e manche zondag'!AJ59</f>
        <v>0</v>
      </c>
    </row>
    <row r="53" spans="1:5" x14ac:dyDescent="0.2">
      <c r="A53" s="19">
        <f>A52+1</f>
        <v>65</v>
      </c>
      <c r="B53" s="15"/>
      <c r="C53" s="36" t="str">
        <f>Startlijst!D104</f>
        <v>Marcel Marijnissen</v>
      </c>
      <c r="D53" s="112" t="str">
        <f>Startlijst!E104</f>
        <v>2 pa</v>
      </c>
      <c r="E53" s="119">
        <f>'1e manche zondag'!AJ60+'2e manche zondag'!AJ60</f>
        <v>0</v>
      </c>
    </row>
    <row r="54" spans="1:5" x14ac:dyDescent="0.2">
      <c r="A54" s="23">
        <f>A53+1</f>
        <v>66</v>
      </c>
      <c r="B54" s="24"/>
      <c r="C54" s="108" t="str">
        <f>Startlijst!D105</f>
        <v>Theo Timmerman</v>
      </c>
      <c r="D54" s="113" t="str">
        <f>Startlijst!E105</f>
        <v>2 pa</v>
      </c>
      <c r="E54" s="120">
        <f>'1e manche zondag'!AJ61+'2e manche zondag'!AJ61</f>
        <v>0</v>
      </c>
    </row>
    <row r="55" spans="1:5" ht="16" thickBot="1" x14ac:dyDescent="0.25">
      <c r="A55" s="19">
        <f>A54+1</f>
        <v>67</v>
      </c>
      <c r="B55" s="22"/>
      <c r="C55" s="36" t="str">
        <f>Startlijst!D106</f>
        <v>Menteam van Dijk</v>
      </c>
      <c r="D55" s="112" t="str">
        <f>Startlijst!E106</f>
        <v>1 pa</v>
      </c>
      <c r="E55" s="119">
        <f>'1e manche zondag'!AJ62+'2e manche zondag'!AJ62</f>
        <v>0</v>
      </c>
    </row>
    <row r="56" spans="1:5" ht="16" thickBot="1" x14ac:dyDescent="0.25">
      <c r="E56" s="84"/>
    </row>
    <row r="57" spans="1:5" x14ac:dyDescent="0.2">
      <c r="A57" s="48" t="s">
        <v>29</v>
      </c>
      <c r="B57" s="49"/>
      <c r="C57" s="50"/>
      <c r="E57" s="84"/>
    </row>
    <row r="58" spans="1:5" x14ac:dyDescent="0.2">
      <c r="A58" s="51"/>
      <c r="B58" s="52"/>
      <c r="C58" s="53"/>
      <c r="E58" s="84"/>
    </row>
    <row r="59" spans="1:5" x14ac:dyDescent="0.2">
      <c r="A59" s="54" t="s">
        <v>20</v>
      </c>
      <c r="B59" s="52"/>
      <c r="C59" s="55" t="s">
        <v>21</v>
      </c>
      <c r="E59" s="84"/>
    </row>
    <row r="60" spans="1:5" x14ac:dyDescent="0.2">
      <c r="A60" s="54" t="s">
        <v>27</v>
      </c>
      <c r="B60" s="52"/>
      <c r="C60" s="55" t="s">
        <v>22</v>
      </c>
    </row>
    <row r="61" spans="1:5" x14ac:dyDescent="0.2">
      <c r="A61" s="54" t="s">
        <v>23</v>
      </c>
      <c r="B61" s="52"/>
      <c r="C61" s="53"/>
    </row>
    <row r="62" spans="1:5" x14ac:dyDescent="0.2">
      <c r="A62" s="54" t="s">
        <v>24</v>
      </c>
      <c r="B62" s="52"/>
      <c r="C62" s="53"/>
    </row>
    <row r="63" spans="1:5" x14ac:dyDescent="0.2">
      <c r="A63" s="54" t="s">
        <v>26</v>
      </c>
      <c r="B63" s="52"/>
      <c r="C63" s="53"/>
    </row>
    <row r="64" spans="1:5" x14ac:dyDescent="0.2">
      <c r="A64" s="54" t="s">
        <v>28</v>
      </c>
      <c r="B64" s="52"/>
      <c r="C64" s="53"/>
    </row>
    <row r="65" spans="1:3" ht="16" thickBot="1" x14ac:dyDescent="0.25">
      <c r="A65" s="56" t="s">
        <v>25</v>
      </c>
      <c r="B65" s="57"/>
      <c r="C65" s="58"/>
    </row>
  </sheetData>
  <autoFilter ref="D5:E5" xr:uid="{00000000-0009-0000-0000-000007000000}"/>
  <pageMargins left="0.70866141732283472" right="0.70866141732283472" top="0.74803149606299213" bottom="0.74803149606299213" header="0.31496062992125984" footer="0.31496062992125984"/>
  <pageSetup paperSize="9" scale="9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J48"/>
  <sheetViews>
    <sheetView workbookViewId="0">
      <selection activeCell="G12" sqref="G12"/>
    </sheetView>
  </sheetViews>
  <sheetFormatPr baseColWidth="10" defaultColWidth="8.83203125" defaultRowHeight="15" x14ac:dyDescent="0.2"/>
  <cols>
    <col min="1" max="1" width="6" customWidth="1"/>
    <col min="2" max="2" width="7.5" customWidth="1"/>
    <col min="3" max="3" width="22.5" customWidth="1"/>
    <col min="4" max="4" width="13.5" customWidth="1"/>
    <col min="5" max="7" width="16.5" customWidth="1"/>
  </cols>
  <sheetData>
    <row r="1" spans="1:36" ht="11" customHeight="1" x14ac:dyDescent="0.2">
      <c r="A1" s="91" t="s">
        <v>38</v>
      </c>
      <c r="B1" s="92"/>
      <c r="C1" s="92"/>
      <c r="D1" s="92"/>
      <c r="E1" s="91" t="s">
        <v>38</v>
      </c>
      <c r="F1" s="129"/>
      <c r="G1" s="129"/>
      <c r="H1" s="92"/>
      <c r="I1" s="92"/>
      <c r="J1" s="92"/>
      <c r="K1" s="92"/>
      <c r="L1" s="92"/>
      <c r="M1" s="91" t="s">
        <v>38</v>
      </c>
      <c r="N1" s="92"/>
      <c r="O1" s="92"/>
      <c r="P1" s="92"/>
      <c r="Q1" s="92"/>
      <c r="R1" s="92"/>
      <c r="S1" s="92"/>
      <c r="T1" s="92"/>
      <c r="U1" s="91" t="s">
        <v>38</v>
      </c>
      <c r="V1" s="92"/>
      <c r="W1" s="92"/>
      <c r="X1" s="92"/>
      <c r="Y1" s="92"/>
      <c r="Z1" s="92"/>
      <c r="AA1" s="92"/>
      <c r="AB1" s="91" t="s">
        <v>38</v>
      </c>
      <c r="AC1" s="92"/>
      <c r="AD1" s="92"/>
      <c r="AE1" s="92"/>
      <c r="AF1" s="89"/>
      <c r="AG1" s="89"/>
      <c r="AH1" s="89"/>
      <c r="AI1" s="89"/>
      <c r="AJ1" s="89"/>
    </row>
    <row r="2" spans="1:36" ht="11" customHeight="1" x14ac:dyDescent="0.2">
      <c r="A2" s="93">
        <v>5</v>
      </c>
      <c r="B2" s="94" t="s">
        <v>68</v>
      </c>
      <c r="C2" s="92"/>
      <c r="D2" s="92"/>
      <c r="E2" s="93">
        <v>20</v>
      </c>
      <c r="F2" s="130"/>
      <c r="G2" s="130"/>
      <c r="H2" s="94" t="s">
        <v>69</v>
      </c>
      <c r="I2" s="92"/>
      <c r="J2" s="92"/>
      <c r="K2" s="92"/>
      <c r="L2" s="92"/>
      <c r="M2" s="93">
        <v>15</v>
      </c>
      <c r="N2" s="94" t="s">
        <v>70</v>
      </c>
      <c r="O2" s="92"/>
      <c r="P2" s="92"/>
      <c r="Q2" s="92"/>
      <c r="R2" s="92"/>
      <c r="S2" s="92"/>
      <c r="T2" s="92"/>
      <c r="U2" s="93">
        <v>10</v>
      </c>
      <c r="V2" s="94" t="s">
        <v>71</v>
      </c>
      <c r="W2" s="92"/>
      <c r="X2" s="92"/>
      <c r="Y2" s="92"/>
      <c r="Z2" s="92"/>
      <c r="AA2" s="92"/>
      <c r="AB2" s="93">
        <v>5</v>
      </c>
      <c r="AC2" s="94" t="s">
        <v>72</v>
      </c>
      <c r="AD2" s="92"/>
      <c r="AE2" s="92"/>
      <c r="AF2" s="89"/>
      <c r="AG2" s="89"/>
      <c r="AH2" s="89"/>
      <c r="AI2" s="89"/>
      <c r="AJ2" s="89"/>
    </row>
    <row r="3" spans="1:36" ht="11" customHeight="1" x14ac:dyDescent="0.2">
      <c r="A3" s="93">
        <v>0</v>
      </c>
      <c r="B3" s="94" t="s">
        <v>73</v>
      </c>
      <c r="C3" s="92"/>
      <c r="D3" s="92"/>
      <c r="E3" s="93">
        <v>10000</v>
      </c>
      <c r="F3" s="130"/>
      <c r="G3" s="130"/>
      <c r="H3" s="94" t="s">
        <v>74</v>
      </c>
      <c r="I3" s="92"/>
      <c r="J3" s="92"/>
      <c r="K3" s="92"/>
      <c r="L3" s="92"/>
      <c r="M3" s="93">
        <v>20</v>
      </c>
      <c r="N3" s="94" t="s">
        <v>75</v>
      </c>
      <c r="O3" s="92"/>
      <c r="P3" s="92"/>
      <c r="Q3" s="92"/>
      <c r="R3" s="92"/>
      <c r="S3" s="92"/>
      <c r="T3" s="92"/>
      <c r="U3" s="93">
        <v>10000</v>
      </c>
      <c r="V3" s="94" t="s">
        <v>76</v>
      </c>
      <c r="W3" s="92"/>
      <c r="X3" s="92"/>
      <c r="Y3" s="92"/>
      <c r="Z3" s="92"/>
      <c r="AA3" s="92"/>
      <c r="AB3" s="93">
        <v>10</v>
      </c>
      <c r="AC3" s="94" t="s">
        <v>77</v>
      </c>
      <c r="AD3" s="92"/>
      <c r="AE3" s="92"/>
      <c r="AF3" s="89"/>
      <c r="AG3" s="89"/>
      <c r="AH3" s="89"/>
      <c r="AI3" s="89"/>
      <c r="AJ3" s="89"/>
    </row>
    <row r="4" spans="1:36" ht="11" customHeight="1" x14ac:dyDescent="0.2">
      <c r="A4" s="93">
        <v>0</v>
      </c>
      <c r="B4" s="94" t="s">
        <v>78</v>
      </c>
      <c r="C4" s="92"/>
      <c r="D4" s="92"/>
      <c r="E4" s="93">
        <v>20</v>
      </c>
      <c r="F4" s="130"/>
      <c r="G4" s="130"/>
      <c r="H4" s="94" t="s">
        <v>79</v>
      </c>
      <c r="I4" s="92"/>
      <c r="J4" s="92"/>
      <c r="K4" s="92"/>
      <c r="L4" s="92"/>
      <c r="M4" s="93">
        <v>20</v>
      </c>
      <c r="N4" s="94" t="s">
        <v>80</v>
      </c>
      <c r="O4" s="92"/>
      <c r="P4" s="92"/>
      <c r="Q4" s="92"/>
      <c r="R4" s="92"/>
      <c r="S4" s="92"/>
      <c r="T4" s="92"/>
      <c r="U4" s="93">
        <v>5</v>
      </c>
      <c r="V4" s="94" t="s">
        <v>81</v>
      </c>
      <c r="W4" s="92"/>
      <c r="X4" s="92"/>
      <c r="Y4" s="92"/>
      <c r="Z4" s="92"/>
      <c r="AA4" s="92"/>
      <c r="AB4" s="93">
        <v>10</v>
      </c>
      <c r="AC4" s="94" t="s">
        <v>39</v>
      </c>
      <c r="AD4" s="92"/>
      <c r="AE4" s="92"/>
      <c r="AF4" s="89"/>
      <c r="AG4" s="89"/>
      <c r="AH4" s="89"/>
      <c r="AI4" s="89"/>
      <c r="AJ4" s="89"/>
    </row>
    <row r="5" spans="1:36" ht="11" customHeight="1" x14ac:dyDescent="0.2">
      <c r="A5" s="93">
        <v>10000</v>
      </c>
      <c r="B5" s="94" t="s">
        <v>82</v>
      </c>
      <c r="C5" s="92"/>
      <c r="D5" s="92"/>
      <c r="E5" s="93">
        <v>10000</v>
      </c>
      <c r="F5" s="130"/>
      <c r="G5" s="130"/>
      <c r="H5" s="94" t="s">
        <v>83</v>
      </c>
      <c r="I5" s="92"/>
      <c r="J5" s="92"/>
      <c r="K5" s="92"/>
      <c r="L5" s="92"/>
      <c r="M5" s="93">
        <v>10000</v>
      </c>
      <c r="N5" s="94" t="s">
        <v>84</v>
      </c>
      <c r="O5" s="92"/>
      <c r="P5" s="92"/>
      <c r="Q5" s="92"/>
      <c r="R5" s="92"/>
      <c r="S5" s="92"/>
      <c r="T5" s="92"/>
      <c r="U5" s="93">
        <v>5</v>
      </c>
      <c r="V5" s="94" t="s">
        <v>85</v>
      </c>
      <c r="W5" s="92"/>
      <c r="X5" s="92"/>
      <c r="Y5" s="92"/>
      <c r="Z5" s="92"/>
      <c r="AA5" s="92"/>
      <c r="AB5" s="93"/>
      <c r="AC5" s="94" t="s">
        <v>86</v>
      </c>
      <c r="AD5" s="92"/>
      <c r="AE5" s="92"/>
      <c r="AF5" s="89"/>
      <c r="AG5" s="89"/>
      <c r="AH5" s="89"/>
      <c r="AI5" s="89"/>
      <c r="AJ5" s="89"/>
    </row>
    <row r="6" spans="1:36" ht="11" customHeight="1" x14ac:dyDescent="0.2">
      <c r="A6" s="93">
        <v>10000</v>
      </c>
      <c r="B6" s="94" t="s">
        <v>87</v>
      </c>
      <c r="C6" s="92"/>
      <c r="D6" s="92"/>
      <c r="E6" s="93">
        <v>10000</v>
      </c>
      <c r="F6" s="130"/>
      <c r="G6" s="130"/>
      <c r="H6" s="94" t="s">
        <v>88</v>
      </c>
      <c r="I6" s="92"/>
      <c r="J6" s="92"/>
      <c r="K6" s="92"/>
      <c r="L6" s="92"/>
      <c r="M6" s="93">
        <v>5</v>
      </c>
      <c r="N6" s="94" t="s">
        <v>89</v>
      </c>
      <c r="O6" s="92"/>
      <c r="P6" s="92"/>
      <c r="Q6" s="92"/>
      <c r="R6" s="92"/>
      <c r="S6" s="92"/>
      <c r="T6" s="92"/>
      <c r="U6" s="93">
        <v>10</v>
      </c>
      <c r="V6" s="94" t="s">
        <v>90</v>
      </c>
      <c r="W6" s="92"/>
      <c r="X6" s="92"/>
      <c r="Y6" s="92"/>
      <c r="Z6" s="92"/>
      <c r="AA6" s="92"/>
      <c r="AB6" s="92"/>
      <c r="AC6" s="92"/>
      <c r="AD6" s="92"/>
      <c r="AE6" s="92"/>
      <c r="AF6" s="89"/>
      <c r="AG6" s="89"/>
      <c r="AH6" s="89"/>
      <c r="AI6" s="89"/>
      <c r="AJ6" s="89"/>
    </row>
    <row r="7" spans="1:36" ht="11" customHeight="1" x14ac:dyDescent="0.2">
      <c r="A7" s="93">
        <v>10000</v>
      </c>
      <c r="B7" s="94" t="s">
        <v>91</v>
      </c>
      <c r="C7" s="92"/>
      <c r="D7" s="92"/>
      <c r="E7" s="92"/>
      <c r="F7" s="92"/>
      <c r="G7" s="92"/>
      <c r="H7" s="92"/>
      <c r="I7" s="92"/>
      <c r="J7" s="92"/>
      <c r="K7" s="92"/>
      <c r="L7" s="92"/>
      <c r="M7" s="93">
        <v>10000</v>
      </c>
      <c r="N7" s="94" t="s">
        <v>92</v>
      </c>
      <c r="O7" s="92"/>
      <c r="P7" s="92"/>
      <c r="Q7" s="92"/>
      <c r="R7" s="92"/>
      <c r="S7" s="92"/>
      <c r="T7" s="92"/>
      <c r="U7" s="93">
        <v>10</v>
      </c>
      <c r="V7" s="94" t="s">
        <v>93</v>
      </c>
      <c r="W7" s="92"/>
      <c r="X7" s="92"/>
      <c r="Y7" s="92"/>
      <c r="Z7" s="92"/>
      <c r="AA7" s="92"/>
      <c r="AB7" s="92"/>
      <c r="AC7" s="92"/>
      <c r="AD7" s="92"/>
      <c r="AE7" s="92"/>
      <c r="AF7" s="89"/>
      <c r="AG7" s="89"/>
      <c r="AH7" s="89"/>
      <c r="AI7" s="89"/>
      <c r="AJ7" s="89"/>
    </row>
    <row r="8" spans="1:36" ht="11" customHeight="1" x14ac:dyDescent="0.2">
      <c r="A8" s="92"/>
      <c r="B8" s="92"/>
      <c r="C8" s="92"/>
      <c r="D8" s="92"/>
      <c r="E8" s="92"/>
      <c r="F8" s="92"/>
      <c r="G8" s="92"/>
      <c r="H8" s="92"/>
      <c r="I8" s="92"/>
      <c r="J8" s="92"/>
      <c r="K8" s="92"/>
      <c r="L8" s="92"/>
      <c r="M8" s="93">
        <v>20</v>
      </c>
      <c r="N8" s="94" t="s">
        <v>94</v>
      </c>
      <c r="O8" s="92"/>
      <c r="P8" s="92"/>
      <c r="Q8" s="92"/>
      <c r="R8" s="92"/>
      <c r="S8" s="92"/>
      <c r="T8" s="92"/>
      <c r="U8" s="95"/>
      <c r="V8" s="94" t="s">
        <v>95</v>
      </c>
      <c r="W8" s="92"/>
      <c r="X8" s="92"/>
      <c r="Y8" s="92"/>
      <c r="Z8" s="92"/>
      <c r="AA8" s="92"/>
      <c r="AB8" s="92"/>
      <c r="AC8" s="92"/>
      <c r="AD8" s="92"/>
      <c r="AE8" s="92"/>
      <c r="AF8" s="89"/>
      <c r="AG8" s="89"/>
      <c r="AH8" s="89"/>
      <c r="AI8" s="89"/>
      <c r="AJ8" s="89"/>
    </row>
    <row r="9" spans="1:36" ht="11" customHeight="1" x14ac:dyDescent="0.2">
      <c r="A9" s="92"/>
      <c r="B9" s="92"/>
      <c r="C9" s="92"/>
      <c r="D9" s="92"/>
      <c r="E9" s="92"/>
      <c r="F9" s="92"/>
      <c r="G9" s="92"/>
      <c r="H9" s="92"/>
      <c r="I9" s="92"/>
      <c r="J9" s="92"/>
      <c r="K9" s="92"/>
      <c r="L9" s="92"/>
      <c r="M9" s="93">
        <v>10000</v>
      </c>
      <c r="N9" s="94" t="s">
        <v>96</v>
      </c>
      <c r="O9" s="92"/>
      <c r="P9" s="92"/>
      <c r="Q9" s="92"/>
      <c r="R9" s="92"/>
      <c r="S9" s="92"/>
      <c r="T9" s="92"/>
      <c r="U9" s="93">
        <v>10000</v>
      </c>
      <c r="V9" s="94" t="s">
        <v>97</v>
      </c>
      <c r="W9" s="92"/>
      <c r="X9" s="92"/>
      <c r="Y9" s="92"/>
      <c r="Z9" s="92"/>
      <c r="AA9" s="92"/>
      <c r="AB9" s="92"/>
      <c r="AC9" s="92"/>
      <c r="AD9" s="92"/>
      <c r="AE9" s="92"/>
      <c r="AF9" s="89"/>
      <c r="AG9" s="89"/>
      <c r="AH9" s="89"/>
      <c r="AI9" s="89"/>
      <c r="AJ9" s="89"/>
    </row>
    <row r="10" spans="1:36" ht="16" thickBot="1" x14ac:dyDescent="0.25">
      <c r="A10" s="89"/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</row>
    <row r="11" spans="1:36" ht="16" thickBot="1" x14ac:dyDescent="0.25">
      <c r="A11" s="100"/>
      <c r="B11" s="117" t="s">
        <v>32</v>
      </c>
      <c r="C11" s="117" t="s">
        <v>0</v>
      </c>
      <c r="D11" s="117" t="s">
        <v>1</v>
      </c>
      <c r="E11" s="117" t="s">
        <v>137</v>
      </c>
      <c r="F11" s="141"/>
      <c r="G11" s="141"/>
      <c r="H11" s="118">
        <v>10000</v>
      </c>
      <c r="I11" s="118">
        <v>5</v>
      </c>
      <c r="J11" s="118">
        <v>15</v>
      </c>
      <c r="K11" s="118">
        <v>0</v>
      </c>
      <c r="L11" s="118">
        <v>10000</v>
      </c>
      <c r="M11" s="118">
        <v>20</v>
      </c>
      <c r="N11" s="118">
        <v>10000</v>
      </c>
      <c r="O11" s="118">
        <v>20</v>
      </c>
      <c r="P11" s="118">
        <v>20</v>
      </c>
      <c r="Q11" s="118">
        <v>10000</v>
      </c>
      <c r="R11" s="118">
        <v>5</v>
      </c>
      <c r="S11" s="118">
        <v>10000</v>
      </c>
      <c r="T11" s="118">
        <v>20</v>
      </c>
      <c r="U11" s="118">
        <v>10000</v>
      </c>
      <c r="V11" s="118">
        <v>10000</v>
      </c>
      <c r="W11" s="118">
        <v>10</v>
      </c>
      <c r="X11" s="118">
        <v>10000</v>
      </c>
      <c r="Y11" s="118">
        <v>5</v>
      </c>
      <c r="Z11" s="118">
        <v>5</v>
      </c>
      <c r="AA11" s="118">
        <v>10</v>
      </c>
      <c r="AB11" s="118">
        <v>10</v>
      </c>
      <c r="AC11" s="118">
        <v>10000</v>
      </c>
      <c r="AD11" s="118">
        <v>5</v>
      </c>
      <c r="AE11" s="118">
        <v>10</v>
      </c>
      <c r="AF11" s="118">
        <v>20</v>
      </c>
      <c r="AG11" s="118">
        <v>10000</v>
      </c>
      <c r="AH11" s="118">
        <v>0</v>
      </c>
      <c r="AI11" s="118">
        <v>10</v>
      </c>
      <c r="AJ11" s="100"/>
    </row>
    <row r="12" spans="1:36" ht="177" thickBot="1" x14ac:dyDescent="0.25">
      <c r="A12" s="101"/>
      <c r="B12" s="101"/>
      <c r="C12" s="101"/>
      <c r="D12" s="101"/>
      <c r="E12" s="102" t="s">
        <v>37</v>
      </c>
      <c r="F12" s="136" t="s">
        <v>135</v>
      </c>
      <c r="G12" s="136" t="s">
        <v>138</v>
      </c>
      <c r="H12" s="103" t="s">
        <v>41</v>
      </c>
      <c r="I12" s="103" t="s">
        <v>40</v>
      </c>
      <c r="J12" s="103" t="s">
        <v>64</v>
      </c>
      <c r="K12" s="103" t="s">
        <v>65</v>
      </c>
      <c r="L12" s="103" t="s">
        <v>42</v>
      </c>
      <c r="M12" s="103" t="s">
        <v>43</v>
      </c>
      <c r="N12" s="103" t="s">
        <v>44</v>
      </c>
      <c r="O12" s="103" t="s">
        <v>66</v>
      </c>
      <c r="P12" s="103" t="s">
        <v>47</v>
      </c>
      <c r="Q12" s="103" t="s">
        <v>48</v>
      </c>
      <c r="R12" s="103" t="s">
        <v>49</v>
      </c>
      <c r="S12" s="103" t="s">
        <v>50</v>
      </c>
      <c r="T12" s="103" t="s">
        <v>51</v>
      </c>
      <c r="U12" s="103" t="s">
        <v>52</v>
      </c>
      <c r="V12" s="103" t="s">
        <v>53</v>
      </c>
      <c r="W12" s="103" t="s">
        <v>54</v>
      </c>
      <c r="X12" s="103" t="s">
        <v>55</v>
      </c>
      <c r="Y12" s="103" t="s">
        <v>56</v>
      </c>
      <c r="Z12" s="103" t="s">
        <v>57</v>
      </c>
      <c r="AA12" s="103" t="s">
        <v>58</v>
      </c>
      <c r="AB12" s="103" t="s">
        <v>59</v>
      </c>
      <c r="AC12" s="103" t="s">
        <v>60</v>
      </c>
      <c r="AD12" s="103" t="s">
        <v>62</v>
      </c>
      <c r="AE12" s="103" t="s">
        <v>63</v>
      </c>
      <c r="AF12" s="103" t="s">
        <v>45</v>
      </c>
      <c r="AG12" s="103" t="s">
        <v>46</v>
      </c>
      <c r="AH12" s="103" t="s">
        <v>61</v>
      </c>
      <c r="AI12" s="103" t="s">
        <v>67</v>
      </c>
      <c r="AJ12" s="104" t="s">
        <v>36</v>
      </c>
    </row>
    <row r="13" spans="1:36" x14ac:dyDescent="0.2">
      <c r="A13" s="54" t="s">
        <v>23</v>
      </c>
      <c r="B13" s="52"/>
      <c r="C13" s="52"/>
      <c r="D13" s="52"/>
      <c r="E13" s="142"/>
      <c r="F13" s="52"/>
      <c r="G13" s="144">
        <f t="shared" ref="G13:G46" si="0">E13*86400</f>
        <v>0</v>
      </c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</row>
    <row r="14" spans="1:36" x14ac:dyDescent="0.2">
      <c r="A14" s="19">
        <v>101</v>
      </c>
      <c r="B14" s="78"/>
      <c r="C14" s="78"/>
      <c r="D14" s="78"/>
      <c r="E14" s="139"/>
      <c r="G14" s="144">
        <f t="shared" si="0"/>
        <v>0</v>
      </c>
      <c r="H14" s="81"/>
      <c r="I14" s="81"/>
      <c r="J14" s="81"/>
      <c r="K14" s="81"/>
      <c r="L14" s="81"/>
      <c r="M14" s="81"/>
      <c r="N14" s="81"/>
      <c r="O14" s="81"/>
      <c r="P14" s="81"/>
      <c r="Q14" s="81"/>
      <c r="R14" s="81"/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4">
        <f>G14+H14*$H$11+I14*$I$11+J14*$J$11+K14*$K$11+L14*$L$11+M14*$M$11+N14*$N$11+O14*$O$11+P14*$P$11+Q14*$Q$11+R14*$R$11+S14*$S$11+T14*$T$11+U14*$U$11+V14*$V$11+W14*$W$11+X14*$X$11+Y14*$Y$11+Z14*$Z$11+AA14*$Z$11+AB14*$AB$11+AC14*$AC$11+AD14*$AD$11+AE14*$AE$11+AF14*$AF$11+AG14*$AG$11+AH14*$AH$11+AI14*$AI$11</f>
        <v>0</v>
      </c>
    </row>
    <row r="15" spans="1:36" x14ac:dyDescent="0.2">
      <c r="A15" s="23">
        <f>A14+1</f>
        <v>102</v>
      </c>
      <c r="B15" s="24"/>
      <c r="C15" s="43"/>
      <c r="D15" s="43"/>
      <c r="E15" s="140"/>
      <c r="F15" s="80"/>
      <c r="G15" s="144">
        <f t="shared" si="0"/>
        <v>0</v>
      </c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/>
      <c r="AF15" s="82"/>
      <c r="AG15" s="82"/>
      <c r="AH15" s="82"/>
      <c r="AI15" s="82"/>
      <c r="AJ15" s="85">
        <f>G15+H15*$H$11+I15*$I$11+J15*$J$11+K15*$K$11+L15*$L$11+M15*$M$11+N15*$N$11+O15*$O$11+P15*$P$11+Q15*$Q$11+R15*$R$11+S15*$S$11+T15*$T$11+U15*$U$11+V15*$V$11+W15*$W$11+X15*$X$11+Y15*$Y$11+Z15*$Z$11+AA15*$Z$11+AB15*$AB$11+AC15*$AC$11+AD15*$AD$11+AE15*$AE$11+AF15*$AF$11+AG15*$AG$11+AH15*$AH$11+AI15*$AI$11</f>
        <v>0</v>
      </c>
    </row>
    <row r="16" spans="1:36" x14ac:dyDescent="0.2">
      <c r="A16" s="19">
        <f>A15+1</f>
        <v>103</v>
      </c>
      <c r="B16" s="15"/>
      <c r="C16" s="13"/>
      <c r="D16" s="13"/>
      <c r="E16" s="139"/>
      <c r="G16" s="144">
        <f t="shared" si="0"/>
        <v>0</v>
      </c>
      <c r="H16" s="81"/>
      <c r="I16" s="81"/>
      <c r="J16" s="81"/>
      <c r="K16" s="81"/>
      <c r="L16" s="81"/>
      <c r="M16" s="81"/>
      <c r="N16" s="81"/>
      <c r="O16" s="81"/>
      <c r="P16" s="81"/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/>
      <c r="AF16" s="81"/>
      <c r="AG16" s="81"/>
      <c r="AH16" s="81"/>
      <c r="AI16" s="81"/>
      <c r="AJ16" s="84">
        <f>G16+H16*$H$11+I16*$I$11+J16*$J$11+K16*$K$11+L16*$L$11+M16*$M$11+N16*$N$11+O16*$O$11+P16*$P$11+Q16*$Q$11+R16*$R$11+S16*$S$11+T16*$T$11+U16*$U$11+V16*$V$11+W16*$W$11+X16*$X$11+Y16*$Y$11+Z16*$Z$11+AA16*$Z$11+AB16*$AB$11+AC16*$AC$11+AD16*$AD$11+AE16*$AE$11+AF16*$AF$11+AG16*$AG$11+AH16*$AH$11+AI16*$AI$11</f>
        <v>0</v>
      </c>
    </row>
    <row r="17" spans="1:36" x14ac:dyDescent="0.2">
      <c r="A17" s="23">
        <f>A16+1</f>
        <v>104</v>
      </c>
      <c r="B17" s="24"/>
      <c r="C17" s="43"/>
      <c r="D17" s="43"/>
      <c r="E17" s="140"/>
      <c r="F17" s="80"/>
      <c r="G17" s="144">
        <f t="shared" si="0"/>
        <v>0</v>
      </c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/>
      <c r="AF17" s="82"/>
      <c r="AG17" s="82"/>
      <c r="AH17" s="82"/>
      <c r="AI17" s="82"/>
      <c r="AJ17" s="85">
        <f>G17+H17*$H$11+I17*$I$11+J17*$J$11+K17*$K$11+L17*$L$11+M17*$M$11+N17*$N$11+O17*$O$11+P17*$P$11+Q17*$Q$11+R17*$R$11+S17*$S$11+T17*$T$11+U17*$U$11+V17*$V$11+W17*$W$11+X17*$X$11+Y17*$Y$11+Z17*$Z$11+AA17*$Z$11+AB17*$AB$11+AC17*$AC$11+AD17*$AD$11+AE17*$AE$11+AF17*$AF$11+AG17*$AG$11+AH17*$AH$11+AI17*$AI$11</f>
        <v>0</v>
      </c>
    </row>
    <row r="18" spans="1:36" x14ac:dyDescent="0.2">
      <c r="A18" s="19">
        <f>A17+1</f>
        <v>105</v>
      </c>
      <c r="B18" s="15"/>
      <c r="C18" s="13"/>
      <c r="D18" s="13"/>
      <c r="E18" s="139"/>
      <c r="G18" s="144">
        <f t="shared" si="0"/>
        <v>0</v>
      </c>
      <c r="H18" s="81"/>
      <c r="I18" s="81"/>
      <c r="J18" s="81"/>
      <c r="K18" s="81"/>
      <c r="L18" s="81"/>
      <c r="M18" s="81"/>
      <c r="N18" s="81"/>
      <c r="O18" s="81"/>
      <c r="P18" s="81"/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/>
      <c r="AF18" s="81"/>
      <c r="AG18" s="81"/>
      <c r="AH18" s="81"/>
      <c r="AI18" s="81"/>
      <c r="AJ18" s="84">
        <f>G18+H18*$H$11+I18*$I$11+J18*$J$11+K18*$K$11+L18*$L$11+M18*$M$11+N18*$N$11+O18*$O$11+P18*$P$11+Q18*$Q$11+R18*$R$11+S18*$S$11+T18*$T$11+U18*$U$11+V18*$V$11+W18*$W$11+X18*$X$11+Y18*$Y$11+Z18*$Z$11+AA18*$Z$11+AB18*$AB$11+AC18*$AC$11+AD18*$AD$11+AE18*$AE$11+AF18*$AF$11+AG18*$AG$11+AH18*$AH$11+AI18*$AI$11</f>
        <v>0</v>
      </c>
    </row>
    <row r="19" spans="1:36" x14ac:dyDescent="0.2">
      <c r="A19" s="54" t="s">
        <v>24</v>
      </c>
      <c r="B19" s="79"/>
      <c r="C19" s="79"/>
      <c r="D19" s="79"/>
      <c r="E19" s="142"/>
      <c r="F19" s="52"/>
      <c r="G19" s="144">
        <f t="shared" si="0"/>
        <v>0</v>
      </c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</row>
    <row r="20" spans="1:36" x14ac:dyDescent="0.2">
      <c r="A20" s="19">
        <f>1+A18</f>
        <v>106</v>
      </c>
      <c r="B20" s="78"/>
      <c r="C20" s="78"/>
      <c r="D20" s="78"/>
      <c r="E20" s="139"/>
      <c r="G20" s="144">
        <f t="shared" si="0"/>
        <v>0</v>
      </c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4">
        <f>G20+H20*$H$11+I20*$I$11+J20*$J$11+K20*$K$11+L20*$L$11+M20*$M$11+N20*$N$11+O20*$O$11+P20*$P$11+Q20*$Q$11+R20*$R$11+S20*$S$11+T20*$T$11+U20*$U$11+V20*$V$11+W20*$W$11+X20*$X$11+Y20*$Y$11+Z20*$Z$11+AA20*$Z$11+AB20*$AB$11+AC20*$AC$11+AD20*$AD$11+AE20*$AE$11+AF20*$AF$11+AG20*$AG$11+AH20*$AH$11+AI20*$AI$11</f>
        <v>0</v>
      </c>
    </row>
    <row r="21" spans="1:36" x14ac:dyDescent="0.2">
      <c r="A21" s="23">
        <f>A20+1</f>
        <v>107</v>
      </c>
      <c r="B21" s="24"/>
      <c r="C21" s="43"/>
      <c r="D21" s="43"/>
      <c r="E21" s="140"/>
      <c r="F21" s="80"/>
      <c r="G21" s="144">
        <f t="shared" si="0"/>
        <v>0</v>
      </c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/>
      <c r="AF21" s="82"/>
      <c r="AG21" s="82"/>
      <c r="AH21" s="82"/>
      <c r="AI21" s="82"/>
      <c r="AJ21" s="85">
        <f>G21+H21*$H$11+I21*$I$11+J21*$J$11+K21*$K$11+L21*$L$11+M21*$M$11+N21*$N$11+O21*$O$11+P21*$P$11+Q21*$Q$11+R21*$R$11+S21*$S$11+T21*$T$11+U21*$U$11+V21*$V$11+W21*$W$11+X21*$X$11+Y21*$Y$11+Z21*$Z$11+AA21*$Z$11+AB21*$AB$11+AC21*$AC$11+AD21*$AD$11+AE21*$AE$11+AF21*$AF$11+AG21*$AG$11+AH21*$AH$11+AI21*$AI$11</f>
        <v>0</v>
      </c>
    </row>
    <row r="22" spans="1:36" x14ac:dyDescent="0.2">
      <c r="A22" s="19">
        <f>A21+1</f>
        <v>108</v>
      </c>
      <c r="B22" s="15"/>
      <c r="C22" s="13"/>
      <c r="D22" s="13"/>
      <c r="E22" s="139"/>
      <c r="G22" s="144">
        <f t="shared" si="0"/>
        <v>0</v>
      </c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/>
      <c r="AF22" s="81"/>
      <c r="AG22" s="81"/>
      <c r="AH22" s="81"/>
      <c r="AI22" s="81"/>
      <c r="AJ22" s="84">
        <f>G22+H22*$H$11+I22*$I$11+J22*$J$11+K22*$K$11+L22*$L$11+M22*$M$11+N22*$N$11+O22*$O$11+P22*$P$11+Q22*$Q$11+R22*$R$11+S22*$S$11+T22*$T$11+U22*$U$11+V22*$V$11+W22*$W$11+X22*$X$11+Y22*$Y$11+Z22*$Z$11+AA22*$Z$11+AB22*$AB$11+AC22*$AC$11+AD22*$AD$11+AE22*$AE$11+AF22*$AF$11+AG22*$AG$11+AH22*$AH$11+AI22*$AI$11</f>
        <v>0</v>
      </c>
    </row>
    <row r="23" spans="1:36" x14ac:dyDescent="0.2">
      <c r="A23" s="23">
        <f>A22+1</f>
        <v>109</v>
      </c>
      <c r="B23" s="24"/>
      <c r="C23" s="43"/>
      <c r="D23" s="43"/>
      <c r="E23" s="140"/>
      <c r="F23" s="80"/>
      <c r="G23" s="144">
        <f t="shared" si="0"/>
        <v>0</v>
      </c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/>
      <c r="AF23" s="82"/>
      <c r="AG23" s="82"/>
      <c r="AH23" s="82"/>
      <c r="AI23" s="82"/>
      <c r="AJ23" s="85">
        <f>G23+H23*$H$11+I23*$I$11+J23*$J$11+K23*$K$11+L23*$L$11+M23*$M$11+N23*$N$11+O23*$O$11+P23*$P$11+Q23*$Q$11+R23*$R$11+S23*$S$11+T23*$T$11+U23*$U$11+V23*$V$11+W23*$W$11+X23*$X$11+Y23*$Y$11+Z23*$Z$11+AA23*$Z$11+AB23*$AB$11+AC23*$AC$11+AD23*$AD$11+AE23*$AE$11+AF23*$AF$11+AG23*$AG$11+AH23*$AH$11+AI23*$AI$11</f>
        <v>0</v>
      </c>
    </row>
    <row r="24" spans="1:36" x14ac:dyDescent="0.2">
      <c r="A24" s="19">
        <f>A23+1</f>
        <v>110</v>
      </c>
      <c r="B24" s="15"/>
      <c r="C24" s="13"/>
      <c r="D24" s="13"/>
      <c r="E24" s="139"/>
      <c r="G24" s="144">
        <f t="shared" si="0"/>
        <v>0</v>
      </c>
      <c r="H24" s="81"/>
      <c r="I24" s="81"/>
      <c r="J24" s="81"/>
      <c r="K24" s="81"/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/>
      <c r="AF24" s="81"/>
      <c r="AG24" s="81"/>
      <c r="AH24" s="81"/>
      <c r="AI24" s="81"/>
      <c r="AJ24" s="84">
        <f>G24+H24*$H$11+I24*$I$11+J24*$J$11+K24*$K$11+L24*$L$11+M24*$M$11+N24*$N$11+O24*$O$11+P24*$P$11+Q24*$Q$11+R24*$R$11+S24*$S$11+T24*$T$11+U24*$U$11+V24*$V$11+W24*$W$11+X24*$X$11+Y24*$Y$11+Z24*$Z$11+AA24*$Z$11+AB24*$AB$11+AC24*$AC$11+AD24*$AD$11+AE24*$AE$11+AF24*$AF$11+AG24*$AG$11+AH24*$AH$11+AI24*$AI$11</f>
        <v>0</v>
      </c>
    </row>
    <row r="25" spans="1:36" x14ac:dyDescent="0.2">
      <c r="A25" s="54" t="s">
        <v>26</v>
      </c>
      <c r="B25" s="79"/>
      <c r="C25" s="79"/>
      <c r="D25" s="79"/>
      <c r="E25" s="142"/>
      <c r="F25" s="52"/>
      <c r="G25" s="144">
        <f t="shared" si="0"/>
        <v>0</v>
      </c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</row>
    <row r="26" spans="1:36" x14ac:dyDescent="0.2">
      <c r="A26" s="19">
        <f>1+A24</f>
        <v>111</v>
      </c>
      <c r="B26" s="78"/>
      <c r="C26" s="78"/>
      <c r="D26" s="78"/>
      <c r="E26" s="139"/>
      <c r="G26" s="144">
        <f t="shared" si="0"/>
        <v>0</v>
      </c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/>
      <c r="AF26" s="81"/>
      <c r="AG26" s="81"/>
      <c r="AH26" s="81"/>
      <c r="AI26" s="81"/>
      <c r="AJ26" s="84">
        <f>G26+H26*$H$11+I26*$I$11+J26*$J$11+K26*$K$11+L26*$L$11+M26*$M$11+N26*$N$11+O26*$O$11+P26*$P$11+Q26*$Q$11+R26*$R$11+S26*$S$11+T26*$T$11+U26*$U$11+V26*$V$11+W26*$W$11+X26*$X$11+Y26*$Y$11+Z26*$Z$11+AA26*$Z$11+AB26*$AB$11+AC26*$AC$11+AD26*$AD$11+AE26*$AE$11+AF26*$AF$11+AG26*$AG$11+AH26*$AH$11+AI26*$AI$11</f>
        <v>0</v>
      </c>
    </row>
    <row r="27" spans="1:36" x14ac:dyDescent="0.2">
      <c r="A27" s="23">
        <f>A26+1</f>
        <v>112</v>
      </c>
      <c r="B27" s="24"/>
      <c r="C27" s="43"/>
      <c r="D27" s="43"/>
      <c r="E27" s="140"/>
      <c r="F27" s="80"/>
      <c r="G27" s="144">
        <f t="shared" si="0"/>
        <v>0</v>
      </c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/>
      <c r="AF27" s="82"/>
      <c r="AG27" s="82"/>
      <c r="AH27" s="82"/>
      <c r="AI27" s="82"/>
      <c r="AJ27" s="85">
        <f>G27+H27*$H$11+I27*$I$11+J27*$J$11+K27*$K$11+L27*$L$11+M27*$M$11+N27*$N$11+O27*$O$11+P27*$P$11+Q27*$Q$11+R27*$R$11+S27*$S$11+T27*$T$11+U27*$U$11+V27*$V$11+W27*$W$11+X27*$X$11+Y27*$Y$11+Z27*$Z$11+AA27*$Z$11+AB27*$AB$11+AC27*$AC$11+AD27*$AD$11+AE27*$AE$11+AF27*$AF$11+AG27*$AG$11+AH27*$AH$11+AI27*$AI$11</f>
        <v>0</v>
      </c>
    </row>
    <row r="28" spans="1:36" x14ac:dyDescent="0.2">
      <c r="A28" s="19">
        <f>A27+1</f>
        <v>113</v>
      </c>
      <c r="B28" s="15"/>
      <c r="C28" s="13"/>
      <c r="D28" s="13"/>
      <c r="E28" s="139"/>
      <c r="G28" s="144">
        <f t="shared" si="0"/>
        <v>0</v>
      </c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4">
        <f>G28+H28*$H$11+I28*$I$11+J28*$J$11+K28*$K$11+L28*$L$11+M28*$M$11+N28*$N$11+O28*$O$11+P28*$P$11+Q28*$Q$11+R28*$R$11+S28*$S$11+T28*$T$11+U28*$U$11+V28*$V$11+W28*$W$11+X28*$X$11+Y28*$Y$11+Z28*$Z$11+AA28*$Z$11+AB28*$AB$11+AC28*$AC$11+AD28*$AD$11+AE28*$AE$11+AF28*$AF$11+AG28*$AG$11+AH28*$AH$11+AI28*$AI$11</f>
        <v>0</v>
      </c>
    </row>
    <row r="29" spans="1:36" x14ac:dyDescent="0.2">
      <c r="A29" s="23">
        <f>A28+1</f>
        <v>114</v>
      </c>
      <c r="B29" s="24"/>
      <c r="C29" s="43"/>
      <c r="D29" s="43"/>
      <c r="E29" s="140"/>
      <c r="F29" s="80"/>
      <c r="G29" s="144">
        <f t="shared" si="0"/>
        <v>0</v>
      </c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5">
        <f>G29+H29*$H$11+I29*$I$11+J29*$J$11+K29*$K$11+L29*$L$11+M29*$M$11+N29*$N$11+O29*$O$11+P29*$P$11+Q29*$Q$11+R29*$R$11+S29*$S$11+T29*$T$11+U29*$U$11+V29*$V$11+W29*$W$11+X29*$X$11+Y29*$Y$11+Z29*$Z$11+AA29*$Z$11+AB29*$AB$11+AC29*$AC$11+AD29*$AD$11+AE29*$AE$11+AF29*$AF$11+AG29*$AG$11+AH29*$AH$11+AI29*$AI$11</f>
        <v>0</v>
      </c>
    </row>
    <row r="30" spans="1:36" x14ac:dyDescent="0.2">
      <c r="A30" s="19">
        <f>A29+1</f>
        <v>115</v>
      </c>
      <c r="B30" s="15"/>
      <c r="C30" s="13"/>
      <c r="D30" s="13"/>
      <c r="E30" s="139"/>
      <c r="G30" s="144">
        <f t="shared" si="0"/>
        <v>0</v>
      </c>
      <c r="H30" s="81"/>
      <c r="I30" s="81"/>
      <c r="J30" s="81"/>
      <c r="K30" s="81"/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4">
        <f>G30+H30*$H$11+I30*$I$11+J30*$J$11+K30*$K$11+L30*$L$11+M30*$M$11+N30*$N$11+O30*$O$11+P30*$P$11+Q30*$Q$11+R30*$R$11+S30*$S$11+T30*$T$11+U30*$U$11+V30*$V$11+W30*$W$11+X30*$X$11+Y30*$Y$11+Z30*$Z$11+AA30*$Z$11+AB30*$AB$11+AC30*$AC$11+AD30*$AD$11+AE30*$AE$11+AF30*$AF$11+AG30*$AG$11+AH30*$AH$11+AI30*$AI$11</f>
        <v>0</v>
      </c>
    </row>
    <row r="31" spans="1:36" x14ac:dyDescent="0.2">
      <c r="A31" s="54" t="s">
        <v>28</v>
      </c>
      <c r="B31" s="79"/>
      <c r="C31" s="79"/>
      <c r="D31" s="79"/>
      <c r="E31" s="142"/>
      <c r="F31" s="52"/>
      <c r="G31" s="144">
        <f t="shared" si="0"/>
        <v>0</v>
      </c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</row>
    <row r="32" spans="1:36" x14ac:dyDescent="0.2">
      <c r="A32" s="19">
        <f>1+A30</f>
        <v>116</v>
      </c>
      <c r="B32" s="78"/>
      <c r="C32" s="78"/>
      <c r="D32" s="78"/>
      <c r="E32" s="139"/>
      <c r="G32" s="144">
        <f t="shared" si="0"/>
        <v>0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4">
        <f>G32+H32*$H$11+I32*$I$11+J32*$J$11+K32*$K$11+L32*$L$11+M32*$M$11+N32*$N$11+O32*$O$11+P32*$P$11+Q32*$Q$11+R32*$R$11+S32*$S$11+T32*$T$11+U32*$U$11+V32*$V$11+W32*$W$11+X32*$X$11+Y32*$Y$11+Z32*$Z$11+AA32*$Z$11+AB32*$AB$11+AC32*$AC$11+AD32*$AD$11+AE32*$AE$11+AF32*$AF$11+AG32*$AG$11+AH32*$AH$11+AI32*$AI$11</f>
        <v>0</v>
      </c>
    </row>
    <row r="33" spans="1:36" x14ac:dyDescent="0.2">
      <c r="A33" s="23">
        <f>A32+1</f>
        <v>117</v>
      </c>
      <c r="B33" s="24"/>
      <c r="C33" s="43"/>
      <c r="D33" s="43"/>
      <c r="E33" s="140"/>
      <c r="F33" s="80"/>
      <c r="G33" s="144">
        <f t="shared" si="0"/>
        <v>0</v>
      </c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  <c r="AA33" s="82"/>
      <c r="AB33" s="82"/>
      <c r="AC33" s="82"/>
      <c r="AD33" s="82"/>
      <c r="AE33" s="82"/>
      <c r="AF33" s="82"/>
      <c r="AG33" s="82"/>
      <c r="AH33" s="82"/>
      <c r="AI33" s="82"/>
      <c r="AJ33" s="85">
        <f>G33+H33*$H$11+I33*$I$11+J33*$J$11+K33*$K$11+L33*$L$11+M33*$M$11+N33*$N$11+O33*$O$11+P33*$P$11+Q33*$Q$11+R33*$R$11+S33*$S$11+T33*$T$11+U33*$U$11+V33*$V$11+W33*$W$11+X33*$X$11+Y33*$Y$11+Z33*$Z$11+AA33*$Z$11+AB33*$AB$11+AC33*$AC$11+AD33*$AD$11+AE33*$AE$11+AF33*$AF$11+AG33*$AG$11+AH33*$AH$11+AI33*$AI$11</f>
        <v>0</v>
      </c>
    </row>
    <row r="34" spans="1:36" x14ac:dyDescent="0.2">
      <c r="A34" s="19">
        <f>A33+1</f>
        <v>118</v>
      </c>
      <c r="B34" s="15"/>
      <c r="C34" s="13"/>
      <c r="D34" s="13"/>
      <c r="E34" s="139"/>
      <c r="G34" s="144">
        <f t="shared" si="0"/>
        <v>0</v>
      </c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4">
        <f>G34+H34*$H$11+I34*$I$11+J34*$J$11+K34*$K$11+L34*$L$11+M34*$M$11+N34*$N$11+O34*$O$11+P34*$P$11+Q34*$Q$11+R34*$R$11+S34*$S$11+T34*$T$11+U34*$U$11+V34*$V$11+W34*$W$11+X34*$X$11+Y34*$Y$11+Z34*$Z$11+AA34*$Z$11+AB34*$AB$11+AC34*$AC$11+AD34*$AD$11+AE34*$AE$11+AF34*$AF$11+AG34*$AG$11+AH34*$AH$11+AI34*$AI$11</f>
        <v>0</v>
      </c>
    </row>
    <row r="35" spans="1:36" x14ac:dyDescent="0.2">
      <c r="A35" s="23">
        <f>A34+1</f>
        <v>119</v>
      </c>
      <c r="B35" s="24"/>
      <c r="C35" s="43"/>
      <c r="D35" s="43"/>
      <c r="E35" s="140"/>
      <c r="F35" s="80"/>
      <c r="G35" s="144">
        <f t="shared" si="0"/>
        <v>0</v>
      </c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5">
        <f>G35+H35*$H$11+I35*$I$11+J35*$J$11+K35*$K$11+L35*$L$11+M35*$M$11+N35*$N$11+O35*$O$11+P35*$P$11+Q35*$Q$11+R35*$R$11+S35*$S$11+T35*$T$11+U35*$U$11+V35*$V$11+W35*$W$11+X35*$X$11+Y35*$Y$11+Z35*$Z$11+AA35*$Z$11+AB35*$AB$11+AC35*$AC$11+AD35*$AD$11+AE35*$AE$11+AF35*$AF$11+AG35*$AG$11+AH35*$AH$11+AI35*$AI$11</f>
        <v>0</v>
      </c>
    </row>
    <row r="36" spans="1:36" x14ac:dyDescent="0.2">
      <c r="A36" s="19">
        <f>A35+1</f>
        <v>120</v>
      </c>
      <c r="B36" s="15"/>
      <c r="C36" s="13"/>
      <c r="D36" s="13"/>
      <c r="E36" s="139"/>
      <c r="G36" s="144">
        <f t="shared" si="0"/>
        <v>0</v>
      </c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1"/>
      <c r="T36" s="81"/>
      <c r="U36" s="81"/>
      <c r="V36" s="81"/>
      <c r="W36" s="81"/>
      <c r="X36" s="81"/>
      <c r="Y36" s="81"/>
      <c r="Z36" s="81"/>
      <c r="AA36" s="81"/>
      <c r="AB36" s="81"/>
      <c r="AC36" s="81"/>
      <c r="AD36" s="81"/>
      <c r="AE36" s="81"/>
      <c r="AF36" s="81"/>
      <c r="AG36" s="81"/>
      <c r="AH36" s="81"/>
      <c r="AI36" s="81"/>
      <c r="AJ36" s="84">
        <f>G36+H36*$H$11+I36*$I$11+J36*$J$11+K36*$K$11+L36*$L$11+M36*$M$11+N36*$N$11+O36*$O$11+P36*$P$11+Q36*$Q$11+R36*$R$11+S36*$S$11+T36*$T$11+U36*$U$11+V36*$V$11+W36*$W$11+X36*$X$11+Y36*$Y$11+Z36*$Z$11+AA36*$Z$11+AB36*$AB$11+AC36*$AC$11+AD36*$AD$11+AE36*$AE$11+AF36*$AF$11+AG36*$AG$11+AH36*$AH$11+AI36*$AI$11</f>
        <v>0</v>
      </c>
    </row>
    <row r="37" spans="1:36" ht="16" thickBot="1" x14ac:dyDescent="0.25">
      <c r="A37" s="56" t="s">
        <v>25</v>
      </c>
      <c r="B37" s="79"/>
      <c r="C37" s="79"/>
      <c r="D37" s="79"/>
      <c r="E37" s="142"/>
      <c r="F37" s="52"/>
      <c r="G37" s="144">
        <f t="shared" si="0"/>
        <v>0</v>
      </c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</row>
    <row r="38" spans="1:36" x14ac:dyDescent="0.2">
      <c r="A38" s="19">
        <f>1+A36</f>
        <v>121</v>
      </c>
      <c r="B38" s="78"/>
      <c r="C38" s="78"/>
      <c r="D38" s="78"/>
      <c r="E38" s="139"/>
      <c r="G38" s="144">
        <f t="shared" si="0"/>
        <v>0</v>
      </c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  <c r="X38" s="81"/>
      <c r="Y38" s="81"/>
      <c r="Z38" s="81"/>
      <c r="AA38" s="81"/>
      <c r="AB38" s="81"/>
      <c r="AC38" s="81"/>
      <c r="AD38" s="81"/>
      <c r="AE38" s="81"/>
      <c r="AF38" s="81"/>
      <c r="AG38" s="81"/>
      <c r="AH38" s="81"/>
      <c r="AI38" s="81"/>
      <c r="AJ38" s="84">
        <f>G38+H38*$H$11+I38*$I$11+J38*$J$11+K38*$K$11+L38*$L$11+M38*$M$11+N38*$N$11+O38*$O$11+P38*$P$11+Q38*$Q$11+R38*$R$11+S38*$S$11+T38*$T$11+U38*$U$11+V38*$V$11+W38*$W$11+X38*$X$11+Y38*$Y$11+Z38*$Z$11+AA38*$Z$11+AB38*$AB$11+AC38*$AC$11+AD38*$AD$11+AE38*$AE$11+AF38*$AF$11+AG38*$AG$11+AH38*$AH$11+AI38*$AI$11</f>
        <v>0</v>
      </c>
    </row>
    <row r="39" spans="1:36" x14ac:dyDescent="0.2">
      <c r="A39" s="23">
        <f>A38+1</f>
        <v>122</v>
      </c>
      <c r="B39" s="24"/>
      <c r="C39" s="43"/>
      <c r="D39" s="43"/>
      <c r="E39" s="140"/>
      <c r="F39" s="80"/>
      <c r="G39" s="144">
        <f t="shared" si="0"/>
        <v>0</v>
      </c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  <c r="AA39" s="82"/>
      <c r="AB39" s="82"/>
      <c r="AC39" s="82"/>
      <c r="AD39" s="82"/>
      <c r="AE39" s="82"/>
      <c r="AF39" s="82"/>
      <c r="AG39" s="82"/>
      <c r="AH39" s="82"/>
      <c r="AI39" s="82"/>
      <c r="AJ39" s="85">
        <f>G39+H39*$H$11+I39*$I$11+J39*$J$11+K39*$K$11+L39*$L$11+M39*$M$11+N39*$N$11+O39*$O$11+P39*$P$11+Q39*$Q$11+R39*$R$11+S39*$S$11+T39*$T$11+U39*$U$11+V39*$V$11+W39*$W$11+X39*$X$11+Y39*$Y$11+Z39*$Z$11+AA39*$Z$11+AB39*$AB$11+AC39*$AC$11+AD39*$AD$11+AE39*$AE$11+AF39*$AF$11+AG39*$AG$11+AH39*$AH$11+AI39*$AI$11</f>
        <v>0</v>
      </c>
    </row>
    <row r="40" spans="1:36" x14ac:dyDescent="0.2">
      <c r="A40" s="19">
        <f>A39+1</f>
        <v>123</v>
      </c>
      <c r="B40" s="15"/>
      <c r="C40" s="13"/>
      <c r="D40" s="13"/>
      <c r="E40" s="139"/>
      <c r="G40" s="144">
        <f t="shared" si="0"/>
        <v>0</v>
      </c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  <c r="Y40" s="81"/>
      <c r="Z40" s="81"/>
      <c r="AA40" s="81"/>
      <c r="AB40" s="81"/>
      <c r="AC40" s="81"/>
      <c r="AD40" s="81"/>
      <c r="AE40" s="81"/>
      <c r="AF40" s="81"/>
      <c r="AG40" s="81"/>
      <c r="AH40" s="81"/>
      <c r="AI40" s="81"/>
      <c r="AJ40" s="84">
        <f>G40+H40*$H$11+I40*$I$11+J40*$J$11+K40*$K$11+L40*$L$11+M40*$M$11+N40*$N$11+O40*$O$11+P40*$P$11+Q40*$Q$11+R40*$R$11+S40*$S$11+T40*$T$11+U40*$U$11+V40*$V$11+W40*$W$11+X40*$X$11+Y40*$Y$11+Z40*$Z$11+AA40*$Z$11+AB40*$AB$11+AC40*$AC$11+AD40*$AD$11+AE40*$AE$11+AF40*$AF$11+AG40*$AG$11+AH40*$AH$11+AI40*$AI$11</f>
        <v>0</v>
      </c>
    </row>
    <row r="41" spans="1:36" x14ac:dyDescent="0.2">
      <c r="A41" s="23">
        <f>A40+1</f>
        <v>124</v>
      </c>
      <c r="B41" s="24"/>
      <c r="C41" s="43"/>
      <c r="D41" s="43"/>
      <c r="E41" s="140"/>
      <c r="F41" s="80"/>
      <c r="G41" s="144">
        <f t="shared" si="0"/>
        <v>0</v>
      </c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5">
        <f>G41+H41*$H$11+I41*$I$11+J41*$J$11+K41*$K$11+L41*$L$11+M41*$M$11+N41*$N$11+O41*$O$11+P41*$P$11+Q41*$Q$11+R41*$R$11+S41*$S$11+T41*$T$11+U41*$U$11+V41*$V$11+W41*$W$11+X41*$X$11+Y41*$Y$11+Z41*$Z$11+AA41*$Z$11+AB41*$AB$11+AC41*$AC$11+AD41*$AD$11+AE41*$AE$11+AF41*$AF$11+AG41*$AG$11+AH41*$AH$11+AI41*$AI$11</f>
        <v>0</v>
      </c>
    </row>
    <row r="42" spans="1:36" x14ac:dyDescent="0.2">
      <c r="A42" s="19">
        <f>A41+1</f>
        <v>125</v>
      </c>
      <c r="B42" s="15"/>
      <c r="C42" s="13"/>
      <c r="D42" s="13"/>
      <c r="E42" s="139"/>
      <c r="G42" s="144">
        <f t="shared" si="0"/>
        <v>0</v>
      </c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  <c r="AC42" s="81"/>
      <c r="AD42" s="81"/>
      <c r="AE42" s="81"/>
      <c r="AF42" s="81"/>
      <c r="AG42" s="81"/>
      <c r="AH42" s="81"/>
      <c r="AI42" s="81"/>
      <c r="AJ42" s="84">
        <f>G42+H42*$H$11+I42*$I$11+J42*$J$11+K42*$K$11+L42*$L$11+M42*$M$11+N42*$N$11+O42*$O$11+P42*$P$11+Q42*$Q$11+R42*$R$11+S42*$S$11+T42*$T$11+U42*$U$11+V42*$V$11+W42*$W$11+X42*$X$11+Y42*$Y$11+Z42*$Z$11+AA42*$Z$11+AB42*$AB$11+AC42*$AC$11+AD42*$AD$11+AE42*$AE$11+AF42*$AF$11+AG42*$AG$11+AH42*$AH$11+AI42*$AI$11</f>
        <v>0</v>
      </c>
    </row>
    <row r="43" spans="1:36" x14ac:dyDescent="0.2">
      <c r="B43" s="78"/>
      <c r="C43" s="78"/>
      <c r="D43" s="78"/>
      <c r="E43" s="142"/>
      <c r="F43" s="52"/>
      <c r="G43" s="144">
        <f t="shared" si="0"/>
        <v>0</v>
      </c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</row>
    <row r="44" spans="1:36" x14ac:dyDescent="0.2">
      <c r="E44" s="139"/>
      <c r="G44" s="144">
        <f t="shared" si="0"/>
        <v>0</v>
      </c>
      <c r="AJ44" s="84">
        <f>G44+H44*$H$11+I44*$I$11+J44*$J$11+K44*$K$11+L44*$L$11+M44*$M$11+N44*$N$11+O44*$O$11+P44*$P$11+Q44*$Q$11+R44*$R$11+S44*$S$11+T44*$T$11+U44*$U$11+V44*$V$11+W44*$W$11+X44*$X$11+Y44*$Y$11+Z44*$Z$11+AA44*$Z$11+AB44*$AB$11+AC44*$AC$11+AD44*$AD$11+AE44*$AE$11+AF44*$AF$11+AG44*$AG$11+AH44*$AH$11+AI44*$AI$11</f>
        <v>0</v>
      </c>
    </row>
    <row r="45" spans="1:36" x14ac:dyDescent="0.2">
      <c r="E45" s="139"/>
      <c r="G45" s="144">
        <f t="shared" si="0"/>
        <v>0</v>
      </c>
      <c r="AJ45" s="85">
        <f>G45+H45*$H$11+I45*$I$11+J45*$J$11+K45*$K$11+L45*$L$11+M45*$M$11+N45*$N$11+O45*$O$11+P45*$P$11+Q45*$Q$11+R45*$R$11+S45*$S$11+T45*$T$11+U45*$U$11+V45*$V$11+W45*$W$11+X45*$X$11+Y45*$Y$11+Z45*$Z$11+AA45*$Z$11+AB45*$AB$11+AC45*$AC$11+AD45*$AD$11+AE45*$AE$11+AF45*$AF$11+AG45*$AG$11+AH45*$AH$11+AI45*$AI$11</f>
        <v>0</v>
      </c>
    </row>
    <row r="46" spans="1:36" x14ac:dyDescent="0.2">
      <c r="E46" s="139"/>
      <c r="G46" s="144">
        <f t="shared" si="0"/>
        <v>0</v>
      </c>
      <c r="AJ46" s="84">
        <f>G46+H46*$H$11+I46*$I$11+J46*$J$11+K46*$K$11+L46*$L$11+M46*$M$11+N46*$N$11+O46*$O$11+P46*$P$11+Q46*$Q$11+R46*$R$11+S46*$S$11+T46*$T$11+U46*$U$11+V46*$V$11+W46*$W$11+X46*$X$11+Y46*$Y$11+Z46*$Z$11+AA46*$Z$11+AB46*$AB$11+AC46*$AC$11+AD46*$AD$11+AE46*$AE$11+AF46*$AF$11+AG46*$AG$11+AH46*$AH$11+AI46*$AI$11</f>
        <v>0</v>
      </c>
    </row>
    <row r="47" spans="1:36" x14ac:dyDescent="0.2">
      <c r="E47" s="139"/>
      <c r="AJ47" s="85">
        <f>G47+H47*$H$11+I47*$I$11+J47*$J$11+K47*$K$11+L47*$L$11+M47*$M$11+N47*$N$11+O47*$O$11+P47*$P$11+Q47*$Q$11+R47*$R$11+S47*$S$11+T47*$T$11+U47*$U$11+V47*$V$11+W47*$W$11+X47*$X$11+Y47*$Y$11+Z47*$Z$11+AA47*$Z$11+AB47*$AB$11+AC47*$AC$11+AD47*$AD$11+AE47*$AE$11+AF47*$AF$11+AG47*$AG$11+AH47*$AH$11+AI47*$AI$11</f>
        <v>0</v>
      </c>
    </row>
    <row r="48" spans="1:36" x14ac:dyDescent="0.2">
      <c r="E48" s="139"/>
      <c r="AJ48" s="84">
        <f>G48+H48*$H$11+I48*$I$11+J48*$J$11+K48*$K$11+L48*$L$11+M48*$M$11+N48*$N$11+O48*$O$11+P48*$P$11+Q48*$Q$11+R48*$R$11+S48*$S$11+T48*$T$11+U48*$U$11+V48*$V$11+W48*$W$11+X48*$X$11+Y48*$Y$11+Z48*$Z$11+AA48*$Z$11+AB48*$AB$11+AC48*$AC$11+AD48*$AD$11+AE48*$AE$11+AF48*$AF$11+AG48*$AG$11+AH48*$AH$11+AI48*$AI$11</f>
        <v>0</v>
      </c>
    </row>
  </sheetData>
  <pageMargins left="0.11811023622047245" right="0.31496062992125984" top="0.15748031496062992" bottom="0.19685039370078741" header="0.11811023622047245" footer="0.11811023622047245"/>
  <pageSetup paperSize="9" scale="39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10</vt:i4>
      </vt:variant>
      <vt:variant>
        <vt:lpstr>Benoemde bereiken</vt:lpstr>
      </vt:variant>
      <vt:variant>
        <vt:i4>9</vt:i4>
      </vt:variant>
    </vt:vector>
  </HeadingPairs>
  <TitlesOfParts>
    <vt:vector size="19" baseType="lpstr">
      <vt:lpstr>Startlijst</vt:lpstr>
      <vt:lpstr>Blad2</vt:lpstr>
      <vt:lpstr>1e manche zaterdag</vt:lpstr>
      <vt:lpstr>2e manche zaterdag</vt:lpstr>
      <vt:lpstr>Uitslag zaterdag</vt:lpstr>
      <vt:lpstr>1e manche zondag</vt:lpstr>
      <vt:lpstr>2e manche zondag</vt:lpstr>
      <vt:lpstr>Uitslag zondag</vt:lpstr>
      <vt:lpstr>Finale</vt:lpstr>
      <vt:lpstr>Uitslag Finale</vt:lpstr>
      <vt:lpstr>'1e manche zaterdag'!Afdrukbereik</vt:lpstr>
      <vt:lpstr>'1e manche zondag'!Afdrukbereik</vt:lpstr>
      <vt:lpstr>'2e manche zaterdag'!Afdrukbereik</vt:lpstr>
      <vt:lpstr>'2e manche zondag'!Afdrukbereik</vt:lpstr>
      <vt:lpstr>Finale!Afdrukbereik</vt:lpstr>
      <vt:lpstr>Startlijst!Afdrukbereik</vt:lpstr>
      <vt:lpstr>'Uitslag Finale'!Afdrukbereik</vt:lpstr>
      <vt:lpstr>'Uitslag zaterdag'!Afdrukbereik</vt:lpstr>
      <vt:lpstr>'Uitslag zondag'!Afdrukbereik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Riëtte</dc:creator>
  <cp:lastModifiedBy>Microsoft Office User</cp:lastModifiedBy>
  <cp:lastPrinted>2020-01-04T15:45:41Z</cp:lastPrinted>
  <dcterms:created xsi:type="dcterms:W3CDTF">2018-10-13T14:44:44Z</dcterms:created>
  <dcterms:modified xsi:type="dcterms:W3CDTF">2023-02-03T08:29:25Z</dcterms:modified>
</cp:coreProperties>
</file>