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8_{EBD5B69B-6DE2-6B47-B356-BAC75D6A3D4F}" xr6:coauthVersionLast="47" xr6:coauthVersionMax="47" xr10:uidLastSave="{00000000-0000-0000-0000-000000000000}"/>
  <bookViews>
    <workbookView xWindow="0" yWindow="500" windowWidth="28800" windowHeight="15720" activeTab="1" xr2:uid="{30A89809-8428-41F1-AE96-E3B2279FA301}"/>
  </bookViews>
  <sheets>
    <sheet name="Eindrang" sheetId="2" r:id="rId1"/>
    <sheet name="Gesorteerd" sheetId="1" r:id="rId2"/>
  </sheets>
  <definedNames>
    <definedName name="_xlnm._FilterDatabase" localSheetId="1" hidden="1">Gesorteerd!$A$1:$AY$128</definedName>
    <definedName name="_xlnm.Print_Area" localSheetId="1">Gesorteerd!$A:$AG</definedName>
    <definedName name="_xlnm.Print_Titles" localSheetId="1">Gesorteerd!$1:$1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128" i="1" l="1"/>
  <c r="AX128" i="1" s="1"/>
  <c r="AT127" i="1"/>
  <c r="AW127" i="1" s="1"/>
  <c r="AX127" i="1" s="1"/>
  <c r="AF127" i="1" s="1"/>
  <c r="AE127" i="1"/>
  <c r="AD127" i="1"/>
  <c r="AC127" i="1"/>
  <c r="AW126" i="1"/>
  <c r="AX126" i="1" s="1"/>
  <c r="AF126" i="1" s="1"/>
  <c r="AU126" i="1"/>
  <c r="AT126" i="1"/>
  <c r="AE126" i="1"/>
  <c r="AD126" i="1"/>
  <c r="AG126" i="1" s="1"/>
  <c r="AC126" i="1"/>
  <c r="AW125" i="1"/>
  <c r="AX125" i="1" s="1"/>
  <c r="AF125" i="1" s="1"/>
  <c r="AU125" i="1"/>
  <c r="AT125" i="1"/>
  <c r="AE125" i="1"/>
  <c r="AD125" i="1"/>
  <c r="AC125" i="1"/>
  <c r="AW124" i="1"/>
  <c r="AX124" i="1" s="1"/>
  <c r="AF124" i="1" s="1"/>
  <c r="AU124" i="1"/>
  <c r="AT124" i="1"/>
  <c r="AE124" i="1"/>
  <c r="AD124" i="1"/>
  <c r="AG124" i="1" s="1"/>
  <c r="AC124" i="1"/>
  <c r="AW123" i="1"/>
  <c r="AX123" i="1" s="1"/>
  <c r="AF123" i="1" s="1"/>
  <c r="AU123" i="1"/>
  <c r="AT123" i="1"/>
  <c r="AE123" i="1"/>
  <c r="AD123" i="1"/>
  <c r="AC123" i="1"/>
  <c r="AW122" i="1"/>
  <c r="AX122" i="1" s="1"/>
  <c r="AF122" i="1" s="1"/>
  <c r="AU122" i="1"/>
  <c r="AT122" i="1"/>
  <c r="AE122" i="1"/>
  <c r="AD122" i="1"/>
  <c r="AG122" i="1" s="1"/>
  <c r="AC122" i="1"/>
  <c r="AW121" i="1"/>
  <c r="AX121" i="1" s="1"/>
  <c r="AF121" i="1" s="1"/>
  <c r="AG121" i="1" s="1"/>
  <c r="AU121" i="1"/>
  <c r="AT121" i="1"/>
  <c r="AE121" i="1"/>
  <c r="AD121" i="1"/>
  <c r="AC121" i="1"/>
  <c r="AW120" i="1"/>
  <c r="AX120" i="1" s="1"/>
  <c r="AF120" i="1" s="1"/>
  <c r="AU120" i="1"/>
  <c r="AT120" i="1"/>
  <c r="AE120" i="1"/>
  <c r="AD120" i="1"/>
  <c r="AG120" i="1" s="1"/>
  <c r="AC120" i="1"/>
  <c r="AW119" i="1"/>
  <c r="AX119" i="1" s="1"/>
  <c r="AF119" i="1" s="1"/>
  <c r="AG119" i="1" s="1"/>
  <c r="AT119" i="1"/>
  <c r="AU119" i="1" s="1"/>
  <c r="AE119" i="1"/>
  <c r="AD119" i="1"/>
  <c r="AC119" i="1"/>
  <c r="AW118" i="1"/>
  <c r="AX118" i="1" s="1"/>
  <c r="AF118" i="1" s="1"/>
  <c r="AU118" i="1"/>
  <c r="AT118" i="1"/>
  <c r="AE118" i="1"/>
  <c r="AD118" i="1"/>
  <c r="AC118" i="1"/>
  <c r="AW117" i="1"/>
  <c r="AX117" i="1" s="1"/>
  <c r="AF117" i="1" s="1"/>
  <c r="AU117" i="1"/>
  <c r="AT117" i="1"/>
  <c r="AE117" i="1"/>
  <c r="AD117" i="1"/>
  <c r="AG117" i="1" s="1"/>
  <c r="AC117" i="1"/>
  <c r="AW116" i="1"/>
  <c r="AX116" i="1" s="1"/>
  <c r="AF116" i="1" s="1"/>
  <c r="AU116" i="1"/>
  <c r="AT116" i="1"/>
  <c r="AE116" i="1"/>
  <c r="AD116" i="1"/>
  <c r="AC116" i="1"/>
  <c r="AW115" i="1"/>
  <c r="AX115" i="1" s="1"/>
  <c r="AF115" i="1" s="1"/>
  <c r="AT115" i="1"/>
  <c r="AU115" i="1" s="1"/>
  <c r="AE115" i="1"/>
  <c r="AD115" i="1"/>
  <c r="AG115" i="1" s="1"/>
  <c r="AC115" i="1"/>
  <c r="AW114" i="1"/>
  <c r="AX114" i="1" s="1"/>
  <c r="AF114" i="1" s="1"/>
  <c r="AG114" i="1" s="1"/>
  <c r="AU114" i="1"/>
  <c r="AT114" i="1"/>
  <c r="AE114" i="1"/>
  <c r="AD114" i="1"/>
  <c r="AC114" i="1"/>
  <c r="AW113" i="1"/>
  <c r="AX113" i="1" s="1"/>
  <c r="AF113" i="1" s="1"/>
  <c r="AU113" i="1"/>
  <c r="AT113" i="1"/>
  <c r="AE113" i="1"/>
  <c r="AD113" i="1"/>
  <c r="AC113" i="1"/>
  <c r="AW112" i="1"/>
  <c r="AX112" i="1" s="1"/>
  <c r="AF112" i="1" s="1"/>
  <c r="AG112" i="1" s="1"/>
  <c r="AU112" i="1"/>
  <c r="AT112" i="1"/>
  <c r="AE112" i="1"/>
  <c r="AD112" i="1"/>
  <c r="AC112" i="1"/>
  <c r="AW111" i="1"/>
  <c r="AX111" i="1" s="1"/>
  <c r="AF111" i="1" s="1"/>
  <c r="AT111" i="1"/>
  <c r="AU111" i="1" s="1"/>
  <c r="AE111" i="1"/>
  <c r="AD111" i="1"/>
  <c r="AC111" i="1"/>
  <c r="AW110" i="1"/>
  <c r="AX110" i="1" s="1"/>
  <c r="AF110" i="1" s="1"/>
  <c r="AG110" i="1" s="1"/>
  <c r="AU110" i="1"/>
  <c r="AT110" i="1"/>
  <c r="AE110" i="1"/>
  <c r="AD110" i="1"/>
  <c r="AC110" i="1"/>
  <c r="AW109" i="1"/>
  <c r="AX109" i="1" s="1"/>
  <c r="AF109" i="1" s="1"/>
  <c r="AU109" i="1"/>
  <c r="AT109" i="1"/>
  <c r="AE109" i="1"/>
  <c r="AD109" i="1"/>
  <c r="AC109" i="1"/>
  <c r="AW108" i="1"/>
  <c r="AX108" i="1" s="1"/>
  <c r="AF108" i="1" s="1"/>
  <c r="AG108" i="1" s="1"/>
  <c r="AU108" i="1"/>
  <c r="AT108" i="1"/>
  <c r="AE108" i="1"/>
  <c r="AD108" i="1"/>
  <c r="AC108" i="1"/>
  <c r="AW107" i="1"/>
  <c r="AX107" i="1" s="1"/>
  <c r="AF107" i="1" s="1"/>
  <c r="AT107" i="1"/>
  <c r="AU107" i="1" s="1"/>
  <c r="AE107" i="1"/>
  <c r="AD107" i="1"/>
  <c r="AG107" i="1" s="1"/>
  <c r="AC107" i="1"/>
  <c r="AW106" i="1"/>
  <c r="AX106" i="1" s="1"/>
  <c r="AF106" i="1" s="1"/>
  <c r="AG106" i="1" s="1"/>
  <c r="AU106" i="1"/>
  <c r="AT106" i="1"/>
  <c r="AE106" i="1"/>
  <c r="AD106" i="1"/>
  <c r="AC106" i="1"/>
  <c r="AW105" i="1"/>
  <c r="AX105" i="1" s="1"/>
  <c r="AF105" i="1" s="1"/>
  <c r="AU105" i="1"/>
  <c r="AT105" i="1"/>
  <c r="AE105" i="1"/>
  <c r="AD105" i="1"/>
  <c r="AG105" i="1" s="1"/>
  <c r="AC105" i="1"/>
  <c r="AW104" i="1"/>
  <c r="AX104" i="1" s="1"/>
  <c r="AF104" i="1" s="1"/>
  <c r="AG104" i="1" s="1"/>
  <c r="AU104" i="1"/>
  <c r="AT104" i="1"/>
  <c r="AE104" i="1"/>
  <c r="AD104" i="1"/>
  <c r="AC104" i="1"/>
  <c r="AW103" i="1"/>
  <c r="AX103" i="1" s="1"/>
  <c r="AF103" i="1" s="1"/>
  <c r="AT103" i="1"/>
  <c r="AU103" i="1" s="1"/>
  <c r="AE103" i="1"/>
  <c r="AD103" i="1"/>
  <c r="AG103" i="1" s="1"/>
  <c r="AC103" i="1"/>
  <c r="AW102" i="1"/>
  <c r="AX102" i="1" s="1"/>
  <c r="AF102" i="1" s="1"/>
  <c r="AG102" i="1" s="1"/>
  <c r="AU102" i="1"/>
  <c r="AT102" i="1"/>
  <c r="AE102" i="1"/>
  <c r="AD102" i="1"/>
  <c r="AC102" i="1"/>
  <c r="AW101" i="1"/>
  <c r="AX101" i="1" s="1"/>
  <c r="AF101" i="1" s="1"/>
  <c r="AU101" i="1"/>
  <c r="AT101" i="1"/>
  <c r="AE101" i="1"/>
  <c r="AD101" i="1"/>
  <c r="AG101" i="1" s="1"/>
  <c r="AC101" i="1"/>
  <c r="AW100" i="1"/>
  <c r="AX100" i="1" s="1"/>
  <c r="AF100" i="1" s="1"/>
  <c r="AG100" i="1" s="1"/>
  <c r="AU100" i="1"/>
  <c r="AT100" i="1"/>
  <c r="AE100" i="1"/>
  <c r="AD100" i="1"/>
  <c r="AC100" i="1"/>
  <c r="AW99" i="1"/>
  <c r="AX99" i="1" s="1"/>
  <c r="AF99" i="1" s="1"/>
  <c r="AT99" i="1"/>
  <c r="AU99" i="1" s="1"/>
  <c r="AE99" i="1"/>
  <c r="AD99" i="1"/>
  <c r="AG99" i="1" s="1"/>
  <c r="AC99" i="1"/>
  <c r="AW98" i="1"/>
  <c r="AX98" i="1" s="1"/>
  <c r="AF98" i="1" s="1"/>
  <c r="AG98" i="1" s="1"/>
  <c r="AU98" i="1"/>
  <c r="AT98" i="1"/>
  <c r="AE98" i="1"/>
  <c r="AD98" i="1"/>
  <c r="AC98" i="1"/>
  <c r="AW97" i="1"/>
  <c r="AX97" i="1" s="1"/>
  <c r="AF97" i="1" s="1"/>
  <c r="AU97" i="1"/>
  <c r="AT97" i="1"/>
  <c r="AE97" i="1"/>
  <c r="AD97" i="1"/>
  <c r="AG97" i="1" s="1"/>
  <c r="AC97" i="1"/>
  <c r="AW96" i="1"/>
  <c r="AX96" i="1" s="1"/>
  <c r="AF96" i="1" s="1"/>
  <c r="AU96" i="1"/>
  <c r="AT96" i="1"/>
  <c r="AE96" i="1"/>
  <c r="AD96" i="1"/>
  <c r="AC96" i="1"/>
  <c r="AW95" i="1"/>
  <c r="AX95" i="1" s="1"/>
  <c r="AF95" i="1" s="1"/>
  <c r="AT95" i="1"/>
  <c r="AU95" i="1" s="1"/>
  <c r="AE95" i="1"/>
  <c r="AD95" i="1"/>
  <c r="AG95" i="1" s="1"/>
  <c r="AC95" i="1"/>
  <c r="AW94" i="1"/>
  <c r="AX94" i="1" s="1"/>
  <c r="AF94" i="1" s="1"/>
  <c r="AG94" i="1" s="1"/>
  <c r="AU94" i="1"/>
  <c r="AT94" i="1"/>
  <c r="AE94" i="1"/>
  <c r="AD94" i="1"/>
  <c r="AC94" i="1"/>
  <c r="AW93" i="1"/>
  <c r="AX93" i="1" s="1"/>
  <c r="AF93" i="1" s="1"/>
  <c r="AU93" i="1"/>
  <c r="AT93" i="1"/>
  <c r="AE93" i="1"/>
  <c r="AD93" i="1"/>
  <c r="AG93" i="1" s="1"/>
  <c r="AC93" i="1"/>
  <c r="AW92" i="1"/>
  <c r="AX92" i="1" s="1"/>
  <c r="AF92" i="1" s="1"/>
  <c r="AG92" i="1" s="1"/>
  <c r="AU92" i="1"/>
  <c r="AT92" i="1"/>
  <c r="AE92" i="1"/>
  <c r="AD92" i="1"/>
  <c r="AC92" i="1"/>
  <c r="AW91" i="1"/>
  <c r="AX91" i="1" s="1"/>
  <c r="AF91" i="1" s="1"/>
  <c r="AT91" i="1"/>
  <c r="AU91" i="1" s="1"/>
  <c r="AE91" i="1"/>
  <c r="AD91" i="1"/>
  <c r="AC91" i="1"/>
  <c r="AW90" i="1"/>
  <c r="AX90" i="1" s="1"/>
  <c r="AF90" i="1" s="1"/>
  <c r="AG90" i="1" s="1"/>
  <c r="AU90" i="1"/>
  <c r="AT90" i="1"/>
  <c r="AE90" i="1"/>
  <c r="AD90" i="1"/>
  <c r="AC90" i="1"/>
  <c r="AW89" i="1"/>
  <c r="AX89" i="1" s="1"/>
  <c r="AF89" i="1" s="1"/>
  <c r="AU89" i="1"/>
  <c r="AT89" i="1"/>
  <c r="AE89" i="1"/>
  <c r="AD89" i="1"/>
  <c r="AC89" i="1"/>
  <c r="AW88" i="1"/>
  <c r="AX88" i="1" s="1"/>
  <c r="AF88" i="1" s="1"/>
  <c r="AG88" i="1" s="1"/>
  <c r="AU88" i="1"/>
  <c r="AT88" i="1"/>
  <c r="AE88" i="1"/>
  <c r="AD88" i="1"/>
  <c r="AC88" i="1"/>
  <c r="AW87" i="1"/>
  <c r="AX87" i="1" s="1"/>
  <c r="AF87" i="1" s="1"/>
  <c r="AT87" i="1"/>
  <c r="AU87" i="1" s="1"/>
  <c r="AE87" i="1"/>
  <c r="AD87" i="1"/>
  <c r="AC87" i="1"/>
  <c r="AW86" i="1"/>
  <c r="AX86" i="1" s="1"/>
  <c r="AF86" i="1" s="1"/>
  <c r="AG86" i="1" s="1"/>
  <c r="AU86" i="1"/>
  <c r="AT86" i="1"/>
  <c r="AE86" i="1"/>
  <c r="AD86" i="1"/>
  <c r="AC86" i="1"/>
  <c r="AW85" i="1"/>
  <c r="AX85" i="1" s="1"/>
  <c r="AF85" i="1" s="1"/>
  <c r="AU85" i="1"/>
  <c r="AT85" i="1"/>
  <c r="AE85" i="1"/>
  <c r="AD85" i="1"/>
  <c r="AC85" i="1"/>
  <c r="AW84" i="1"/>
  <c r="AX84" i="1" s="1"/>
  <c r="AF84" i="1" s="1"/>
  <c r="AG84" i="1" s="1"/>
  <c r="AU84" i="1"/>
  <c r="AT84" i="1"/>
  <c r="AE84" i="1"/>
  <c r="AD84" i="1"/>
  <c r="AC84" i="1"/>
  <c r="AW83" i="1"/>
  <c r="AX83" i="1" s="1"/>
  <c r="AF83" i="1" s="1"/>
  <c r="AT83" i="1"/>
  <c r="AU83" i="1" s="1"/>
  <c r="AE83" i="1"/>
  <c r="AD83" i="1"/>
  <c r="AC83" i="1"/>
  <c r="AW82" i="1"/>
  <c r="AX82" i="1" s="1"/>
  <c r="AF82" i="1" s="1"/>
  <c r="AG82" i="1" s="1"/>
  <c r="AU82" i="1"/>
  <c r="AT82" i="1"/>
  <c r="AE82" i="1"/>
  <c r="AD82" i="1"/>
  <c r="AC82" i="1"/>
  <c r="AW81" i="1"/>
  <c r="AX81" i="1" s="1"/>
  <c r="AF81" i="1" s="1"/>
  <c r="AU81" i="1"/>
  <c r="AT81" i="1"/>
  <c r="AE81" i="1"/>
  <c r="AD81" i="1"/>
  <c r="AC81" i="1"/>
  <c r="AW80" i="1"/>
  <c r="AX80" i="1" s="1"/>
  <c r="AF80" i="1" s="1"/>
  <c r="AG80" i="1" s="1"/>
  <c r="AU80" i="1"/>
  <c r="AT80" i="1"/>
  <c r="AE80" i="1"/>
  <c r="AD80" i="1"/>
  <c r="AC80" i="1"/>
  <c r="AW79" i="1"/>
  <c r="AX79" i="1" s="1"/>
  <c r="AF79" i="1" s="1"/>
  <c r="AT79" i="1"/>
  <c r="AU79" i="1" s="1"/>
  <c r="AE79" i="1"/>
  <c r="AD79" i="1"/>
  <c r="AG79" i="1" s="1"/>
  <c r="AC79" i="1"/>
  <c r="AW78" i="1"/>
  <c r="AX78" i="1" s="1"/>
  <c r="AF78" i="1" s="1"/>
  <c r="AG78" i="1" s="1"/>
  <c r="AU78" i="1"/>
  <c r="AT78" i="1"/>
  <c r="AE78" i="1"/>
  <c r="AD78" i="1"/>
  <c r="AC78" i="1"/>
  <c r="AW77" i="1"/>
  <c r="AX77" i="1" s="1"/>
  <c r="AF77" i="1" s="1"/>
  <c r="AU77" i="1"/>
  <c r="AT77" i="1"/>
  <c r="AE77" i="1"/>
  <c r="AD77" i="1"/>
  <c r="AG77" i="1" s="1"/>
  <c r="AC77" i="1"/>
  <c r="AW76" i="1"/>
  <c r="AX76" i="1" s="1"/>
  <c r="AF76" i="1" s="1"/>
  <c r="AG76" i="1" s="1"/>
  <c r="AU76" i="1"/>
  <c r="AT76" i="1"/>
  <c r="AE76" i="1"/>
  <c r="AD76" i="1"/>
  <c r="AC76" i="1"/>
  <c r="AW75" i="1"/>
  <c r="AX75" i="1" s="1"/>
  <c r="AF75" i="1" s="1"/>
  <c r="AT75" i="1"/>
  <c r="AU75" i="1" s="1"/>
  <c r="AE75" i="1"/>
  <c r="AD75" i="1"/>
  <c r="AG75" i="1" s="1"/>
  <c r="AC75" i="1"/>
  <c r="AW74" i="1"/>
  <c r="AX74" i="1" s="1"/>
  <c r="AF74" i="1" s="1"/>
  <c r="AG74" i="1" s="1"/>
  <c r="AU74" i="1"/>
  <c r="AT74" i="1"/>
  <c r="AE74" i="1"/>
  <c r="AD74" i="1"/>
  <c r="AC74" i="1"/>
  <c r="AW73" i="1"/>
  <c r="AX73" i="1" s="1"/>
  <c r="AF73" i="1" s="1"/>
  <c r="AU73" i="1"/>
  <c r="AT73" i="1"/>
  <c r="AE73" i="1"/>
  <c r="AD73" i="1"/>
  <c r="AC73" i="1"/>
  <c r="AW72" i="1"/>
  <c r="AX72" i="1" s="1"/>
  <c r="AF72" i="1" s="1"/>
  <c r="AG72" i="1" s="1"/>
  <c r="AU72" i="1"/>
  <c r="AT72" i="1"/>
  <c r="AE72" i="1"/>
  <c r="AD72" i="1"/>
  <c r="AC72" i="1"/>
  <c r="AW71" i="1"/>
  <c r="AX71" i="1" s="1"/>
  <c r="AF71" i="1" s="1"/>
  <c r="AT71" i="1"/>
  <c r="AU71" i="1" s="1"/>
  <c r="AE71" i="1"/>
  <c r="AD71" i="1"/>
  <c r="AC71" i="1"/>
  <c r="AW70" i="1"/>
  <c r="AX70" i="1" s="1"/>
  <c r="AF70" i="1" s="1"/>
  <c r="AG70" i="1" s="1"/>
  <c r="AU70" i="1"/>
  <c r="AT70" i="1"/>
  <c r="AE70" i="1"/>
  <c r="AD70" i="1"/>
  <c r="AC70" i="1"/>
  <c r="AW69" i="1"/>
  <c r="AX69" i="1" s="1"/>
  <c r="AF69" i="1" s="1"/>
  <c r="AU69" i="1"/>
  <c r="AT69" i="1"/>
  <c r="AE69" i="1"/>
  <c r="AD69" i="1"/>
  <c r="AG69" i="1" s="1"/>
  <c r="AC69" i="1"/>
  <c r="AW68" i="1"/>
  <c r="AX68" i="1" s="1"/>
  <c r="AF68" i="1" s="1"/>
  <c r="AG68" i="1" s="1"/>
  <c r="AU68" i="1"/>
  <c r="AT68" i="1"/>
  <c r="AE68" i="1"/>
  <c r="AD68" i="1"/>
  <c r="AC68" i="1"/>
  <c r="AW67" i="1"/>
  <c r="AX67" i="1" s="1"/>
  <c r="AF67" i="1" s="1"/>
  <c r="AT67" i="1"/>
  <c r="AU67" i="1" s="1"/>
  <c r="AE67" i="1"/>
  <c r="AD67" i="1"/>
  <c r="AC67" i="1"/>
  <c r="AW66" i="1"/>
  <c r="AX66" i="1" s="1"/>
  <c r="AF66" i="1" s="1"/>
  <c r="AG66" i="1" s="1"/>
  <c r="AU66" i="1"/>
  <c r="AT66" i="1"/>
  <c r="AE66" i="1"/>
  <c r="AD66" i="1"/>
  <c r="AC66" i="1"/>
  <c r="AW65" i="1"/>
  <c r="AX65" i="1" s="1"/>
  <c r="AF65" i="1" s="1"/>
  <c r="AU65" i="1"/>
  <c r="AT65" i="1"/>
  <c r="AE65" i="1"/>
  <c r="AD65" i="1"/>
  <c r="AC65" i="1"/>
  <c r="AW64" i="1"/>
  <c r="AX64" i="1" s="1"/>
  <c r="AF64" i="1" s="1"/>
  <c r="AG64" i="1" s="1"/>
  <c r="AU64" i="1"/>
  <c r="AT64" i="1"/>
  <c r="AE64" i="1"/>
  <c r="AD64" i="1"/>
  <c r="AC64" i="1"/>
  <c r="AW63" i="1"/>
  <c r="AX63" i="1" s="1"/>
  <c r="AF63" i="1" s="1"/>
  <c r="AT63" i="1"/>
  <c r="AU63" i="1" s="1"/>
  <c r="AE63" i="1"/>
  <c r="AD63" i="1"/>
  <c r="AC63" i="1"/>
  <c r="AW62" i="1"/>
  <c r="AX62" i="1" s="1"/>
  <c r="AF62" i="1" s="1"/>
  <c r="AG62" i="1" s="1"/>
  <c r="AU62" i="1"/>
  <c r="AT62" i="1"/>
  <c r="AE62" i="1"/>
  <c r="AD62" i="1"/>
  <c r="AC62" i="1"/>
  <c r="AW61" i="1"/>
  <c r="AX61" i="1" s="1"/>
  <c r="AF61" i="1" s="1"/>
  <c r="AU61" i="1"/>
  <c r="AT61" i="1"/>
  <c r="AE61" i="1"/>
  <c r="AD61" i="1"/>
  <c r="AC61" i="1"/>
  <c r="AW60" i="1"/>
  <c r="AX60" i="1" s="1"/>
  <c r="AF60" i="1" s="1"/>
  <c r="AG60" i="1" s="1"/>
  <c r="AU60" i="1"/>
  <c r="AT60" i="1"/>
  <c r="AE60" i="1"/>
  <c r="AD60" i="1"/>
  <c r="AC60" i="1"/>
  <c r="AW59" i="1"/>
  <c r="AX59" i="1" s="1"/>
  <c r="AF59" i="1" s="1"/>
  <c r="AT59" i="1"/>
  <c r="AU59" i="1" s="1"/>
  <c r="AE59" i="1"/>
  <c r="AD59" i="1"/>
  <c r="AG59" i="1" s="1"/>
  <c r="AC59" i="1"/>
  <c r="AW58" i="1"/>
  <c r="AX58" i="1" s="1"/>
  <c r="AF58" i="1" s="1"/>
  <c r="AG58" i="1" s="1"/>
  <c r="AU58" i="1"/>
  <c r="AT58" i="1"/>
  <c r="AE58" i="1"/>
  <c r="AD58" i="1"/>
  <c r="AC58" i="1"/>
  <c r="AW57" i="1"/>
  <c r="AX57" i="1" s="1"/>
  <c r="AF57" i="1" s="1"/>
  <c r="AU57" i="1"/>
  <c r="AT57" i="1"/>
  <c r="AE57" i="1"/>
  <c r="AD57" i="1"/>
  <c r="AG57" i="1" s="1"/>
  <c r="AC57" i="1"/>
  <c r="AW56" i="1"/>
  <c r="AX56" i="1" s="1"/>
  <c r="AF56" i="1" s="1"/>
  <c r="AG56" i="1" s="1"/>
  <c r="AU56" i="1"/>
  <c r="AT56" i="1"/>
  <c r="AE56" i="1"/>
  <c r="AD56" i="1"/>
  <c r="AC56" i="1"/>
  <c r="AW55" i="1"/>
  <c r="AX55" i="1" s="1"/>
  <c r="AF55" i="1" s="1"/>
  <c r="AT55" i="1"/>
  <c r="AU55" i="1" s="1"/>
  <c r="AE55" i="1"/>
  <c r="AD55" i="1"/>
  <c r="AG55" i="1" s="1"/>
  <c r="AC55" i="1"/>
  <c r="AW54" i="1"/>
  <c r="AX54" i="1" s="1"/>
  <c r="AF54" i="1" s="1"/>
  <c r="AG54" i="1" s="1"/>
  <c r="AU54" i="1"/>
  <c r="AT54" i="1"/>
  <c r="AE54" i="1"/>
  <c r="AD54" i="1"/>
  <c r="AC54" i="1"/>
  <c r="AW53" i="1"/>
  <c r="AX53" i="1" s="1"/>
  <c r="AF53" i="1" s="1"/>
  <c r="AU53" i="1"/>
  <c r="AT53" i="1"/>
  <c r="AE53" i="1"/>
  <c r="AD53" i="1"/>
  <c r="AG53" i="1" s="1"/>
  <c r="AC53" i="1"/>
  <c r="AW52" i="1"/>
  <c r="AX52" i="1" s="1"/>
  <c r="AF52" i="1" s="1"/>
  <c r="AG52" i="1" s="1"/>
  <c r="AU52" i="1"/>
  <c r="AT52" i="1"/>
  <c r="AE52" i="1"/>
  <c r="AD52" i="1"/>
  <c r="AC52" i="1"/>
  <c r="AW51" i="1"/>
  <c r="AX51" i="1" s="1"/>
  <c r="AF51" i="1" s="1"/>
  <c r="AT51" i="1"/>
  <c r="AU51" i="1" s="1"/>
  <c r="AE51" i="1"/>
  <c r="AD51" i="1"/>
  <c r="AG51" i="1" s="1"/>
  <c r="AC51" i="1"/>
  <c r="AW50" i="1"/>
  <c r="AX50" i="1" s="1"/>
  <c r="AF50" i="1" s="1"/>
  <c r="AG50" i="1" s="1"/>
  <c r="AU50" i="1"/>
  <c r="AT50" i="1"/>
  <c r="AE50" i="1"/>
  <c r="AD50" i="1"/>
  <c r="AC50" i="1"/>
  <c r="AW49" i="1"/>
  <c r="AX49" i="1" s="1"/>
  <c r="AF49" i="1" s="1"/>
  <c r="AU49" i="1"/>
  <c r="AT49" i="1"/>
  <c r="AE49" i="1"/>
  <c r="AD49" i="1"/>
  <c r="AG49" i="1" s="1"/>
  <c r="AC49" i="1"/>
  <c r="AW48" i="1"/>
  <c r="AX48" i="1" s="1"/>
  <c r="AF48" i="1" s="1"/>
  <c r="AG48" i="1" s="1"/>
  <c r="AU48" i="1"/>
  <c r="AT48" i="1"/>
  <c r="AE48" i="1"/>
  <c r="AD48" i="1"/>
  <c r="AC48" i="1"/>
  <c r="AW47" i="1"/>
  <c r="AX47" i="1" s="1"/>
  <c r="AF47" i="1" s="1"/>
  <c r="AT47" i="1"/>
  <c r="AU47" i="1" s="1"/>
  <c r="AE47" i="1"/>
  <c r="AD47" i="1"/>
  <c r="AG47" i="1" s="1"/>
  <c r="AC47" i="1"/>
  <c r="AW46" i="1"/>
  <c r="AX46" i="1" s="1"/>
  <c r="AF46" i="1" s="1"/>
  <c r="AG46" i="1" s="1"/>
  <c r="AU46" i="1"/>
  <c r="AT46" i="1"/>
  <c r="AE46" i="1"/>
  <c r="AD46" i="1"/>
  <c r="AC46" i="1"/>
  <c r="AW45" i="1"/>
  <c r="AX45" i="1" s="1"/>
  <c r="AF45" i="1" s="1"/>
  <c r="AU45" i="1"/>
  <c r="AT45" i="1"/>
  <c r="AE45" i="1"/>
  <c r="AD45" i="1"/>
  <c r="AC45" i="1"/>
  <c r="AW44" i="1"/>
  <c r="AX44" i="1" s="1"/>
  <c r="AF44" i="1" s="1"/>
  <c r="AG44" i="1" s="1"/>
  <c r="AU44" i="1"/>
  <c r="AT44" i="1"/>
  <c r="AE44" i="1"/>
  <c r="AD44" i="1"/>
  <c r="AC44" i="1"/>
  <c r="AW43" i="1"/>
  <c r="AX43" i="1" s="1"/>
  <c r="AF43" i="1" s="1"/>
  <c r="AT43" i="1"/>
  <c r="AU43" i="1" s="1"/>
  <c r="AE43" i="1"/>
  <c r="AD43" i="1"/>
  <c r="AC43" i="1"/>
  <c r="AW42" i="1"/>
  <c r="AX42" i="1" s="1"/>
  <c r="AF42" i="1" s="1"/>
  <c r="AG42" i="1" s="1"/>
  <c r="AU42" i="1"/>
  <c r="AT42" i="1"/>
  <c r="AE42" i="1"/>
  <c r="AD42" i="1"/>
  <c r="AC42" i="1"/>
  <c r="AW41" i="1"/>
  <c r="AX41" i="1" s="1"/>
  <c r="AF41" i="1" s="1"/>
  <c r="AU41" i="1"/>
  <c r="AT41" i="1"/>
  <c r="AE41" i="1"/>
  <c r="AD41" i="1"/>
  <c r="AC41" i="1"/>
  <c r="AW40" i="1"/>
  <c r="AX40" i="1" s="1"/>
  <c r="AF40" i="1" s="1"/>
  <c r="AG40" i="1" s="1"/>
  <c r="AU40" i="1"/>
  <c r="AT40" i="1"/>
  <c r="AE40" i="1"/>
  <c r="AD40" i="1"/>
  <c r="AC40" i="1"/>
  <c r="AW39" i="1"/>
  <c r="AX39" i="1" s="1"/>
  <c r="AF39" i="1" s="1"/>
  <c r="AT39" i="1"/>
  <c r="AU39" i="1" s="1"/>
  <c r="AE39" i="1"/>
  <c r="AD39" i="1"/>
  <c r="AC39" i="1"/>
  <c r="AW38" i="1"/>
  <c r="AX38" i="1" s="1"/>
  <c r="AF38" i="1" s="1"/>
  <c r="AG38" i="1" s="1"/>
  <c r="AU38" i="1"/>
  <c r="AT38" i="1"/>
  <c r="AE38" i="1"/>
  <c r="AD38" i="1"/>
  <c r="AC38" i="1"/>
  <c r="AW37" i="1"/>
  <c r="AX37" i="1" s="1"/>
  <c r="AF37" i="1" s="1"/>
  <c r="AU37" i="1"/>
  <c r="AT37" i="1"/>
  <c r="AE37" i="1"/>
  <c r="AD37" i="1"/>
  <c r="AC37" i="1"/>
  <c r="AW36" i="1"/>
  <c r="AX36" i="1" s="1"/>
  <c r="AF36" i="1" s="1"/>
  <c r="AG36" i="1" s="1"/>
  <c r="AU36" i="1"/>
  <c r="AT36" i="1"/>
  <c r="AE36" i="1"/>
  <c r="AD36" i="1"/>
  <c r="AC36" i="1"/>
  <c r="AW35" i="1"/>
  <c r="AX35" i="1" s="1"/>
  <c r="AF35" i="1" s="1"/>
  <c r="AT35" i="1"/>
  <c r="AU35" i="1" s="1"/>
  <c r="AE35" i="1"/>
  <c r="AD35" i="1"/>
  <c r="AC35" i="1"/>
  <c r="AW34" i="1"/>
  <c r="AX34" i="1" s="1"/>
  <c r="AF34" i="1" s="1"/>
  <c r="AG34" i="1" s="1"/>
  <c r="AU34" i="1"/>
  <c r="AT34" i="1"/>
  <c r="AE34" i="1"/>
  <c r="AD34" i="1"/>
  <c r="AC34" i="1"/>
  <c r="AW33" i="1"/>
  <c r="AX33" i="1" s="1"/>
  <c r="AF33" i="1" s="1"/>
  <c r="AU33" i="1"/>
  <c r="AT33" i="1"/>
  <c r="AE33" i="1"/>
  <c r="AD33" i="1"/>
  <c r="AC33" i="1"/>
  <c r="AW32" i="1"/>
  <c r="AX32" i="1" s="1"/>
  <c r="AF32" i="1" s="1"/>
  <c r="AG32" i="1" s="1"/>
  <c r="AU32" i="1"/>
  <c r="AT32" i="1"/>
  <c r="AE32" i="1"/>
  <c r="AD32" i="1"/>
  <c r="AC32" i="1"/>
  <c r="AW31" i="1"/>
  <c r="AX31" i="1" s="1"/>
  <c r="AF31" i="1" s="1"/>
  <c r="AT31" i="1"/>
  <c r="AU31" i="1" s="1"/>
  <c r="AE31" i="1"/>
  <c r="AD31" i="1"/>
  <c r="AG31" i="1" s="1"/>
  <c r="AC31" i="1"/>
  <c r="AW30" i="1"/>
  <c r="AX30" i="1" s="1"/>
  <c r="AF30" i="1" s="1"/>
  <c r="AU30" i="1"/>
  <c r="AT30" i="1"/>
  <c r="AG30" i="1"/>
  <c r="AE30" i="1"/>
  <c r="AD30" i="1"/>
  <c r="AC30" i="1"/>
  <c r="AW29" i="1"/>
  <c r="AX29" i="1" s="1"/>
  <c r="AF29" i="1" s="1"/>
  <c r="AU29" i="1"/>
  <c r="AT29" i="1"/>
  <c r="AE29" i="1"/>
  <c r="AD29" i="1"/>
  <c r="AC29" i="1"/>
  <c r="AW28" i="1"/>
  <c r="AX28" i="1" s="1"/>
  <c r="AF28" i="1" s="1"/>
  <c r="AG28" i="1" s="1"/>
  <c r="AU28" i="1"/>
  <c r="AT28" i="1"/>
  <c r="AE28" i="1"/>
  <c r="AD28" i="1"/>
  <c r="AC28" i="1"/>
  <c r="AW27" i="1"/>
  <c r="AX27" i="1" s="1"/>
  <c r="AF27" i="1" s="1"/>
  <c r="AT27" i="1"/>
  <c r="AU27" i="1" s="1"/>
  <c r="AE27" i="1"/>
  <c r="AD27" i="1"/>
  <c r="AG27" i="1" s="1"/>
  <c r="AC27" i="1"/>
  <c r="AW26" i="1"/>
  <c r="AX26" i="1" s="1"/>
  <c r="AF26" i="1" s="1"/>
  <c r="AU26" i="1"/>
  <c r="AT26" i="1"/>
  <c r="AG26" i="1"/>
  <c r="AE26" i="1"/>
  <c r="AD26" i="1"/>
  <c r="AC26" i="1"/>
  <c r="AW25" i="1"/>
  <c r="AX25" i="1" s="1"/>
  <c r="AU25" i="1"/>
  <c r="AT25" i="1"/>
  <c r="AF25" i="1"/>
  <c r="AE25" i="1"/>
  <c r="AD25" i="1"/>
  <c r="AC25" i="1"/>
  <c r="AW24" i="1"/>
  <c r="AX24" i="1" s="1"/>
  <c r="AF24" i="1" s="1"/>
  <c r="AG24" i="1" s="1"/>
  <c r="AU24" i="1"/>
  <c r="AT24" i="1"/>
  <c r="AE24" i="1"/>
  <c r="AD24" i="1"/>
  <c r="AC24" i="1"/>
  <c r="AW23" i="1"/>
  <c r="AX23" i="1" s="1"/>
  <c r="AF23" i="1" s="1"/>
  <c r="AT23" i="1"/>
  <c r="AU23" i="1" s="1"/>
  <c r="AE23" i="1"/>
  <c r="AD23" i="1"/>
  <c r="AC23" i="1"/>
  <c r="AW22" i="1"/>
  <c r="AX22" i="1" s="1"/>
  <c r="AF22" i="1" s="1"/>
  <c r="AU22" i="1"/>
  <c r="AT22" i="1"/>
  <c r="AG22" i="1"/>
  <c r="AE22" i="1"/>
  <c r="AD22" i="1"/>
  <c r="AC22" i="1"/>
  <c r="AW21" i="1"/>
  <c r="AX21" i="1" s="1"/>
  <c r="AF21" i="1" s="1"/>
  <c r="AU21" i="1"/>
  <c r="AT21" i="1"/>
  <c r="AE21" i="1"/>
  <c r="AD21" i="1"/>
  <c r="AC21" i="1"/>
  <c r="AW20" i="1"/>
  <c r="AX20" i="1" s="1"/>
  <c r="AF20" i="1" s="1"/>
  <c r="AG20" i="1" s="1"/>
  <c r="AU20" i="1"/>
  <c r="AT20" i="1"/>
  <c r="AE20" i="1"/>
  <c r="AD20" i="1"/>
  <c r="AC20" i="1"/>
  <c r="AW19" i="1"/>
  <c r="AX19" i="1" s="1"/>
  <c r="AF19" i="1" s="1"/>
  <c r="AT19" i="1"/>
  <c r="AU19" i="1" s="1"/>
  <c r="AE19" i="1"/>
  <c r="AD19" i="1"/>
  <c r="AC19" i="1"/>
  <c r="AW18" i="1"/>
  <c r="AX18" i="1" s="1"/>
  <c r="AF18" i="1" s="1"/>
  <c r="AG18" i="1" s="1"/>
  <c r="AU18" i="1"/>
  <c r="AT18" i="1"/>
  <c r="AE18" i="1"/>
  <c r="AD18" i="1"/>
  <c r="AC18" i="1"/>
  <c r="AW17" i="1"/>
  <c r="AX17" i="1" s="1"/>
  <c r="AF17" i="1" s="1"/>
  <c r="AT17" i="1"/>
  <c r="AU17" i="1" s="1"/>
  <c r="AE17" i="1"/>
  <c r="AD17" i="1"/>
  <c r="AC17" i="1"/>
  <c r="AW16" i="1"/>
  <c r="AX16" i="1" s="1"/>
  <c r="AF16" i="1" s="1"/>
  <c r="AU16" i="1"/>
  <c r="AT16" i="1"/>
  <c r="AG16" i="1"/>
  <c r="AE16" i="1"/>
  <c r="AD16" i="1"/>
  <c r="AC16" i="1"/>
  <c r="AW15" i="1"/>
  <c r="AX15" i="1" s="1"/>
  <c r="AF15" i="1" s="1"/>
  <c r="AT15" i="1"/>
  <c r="AU15" i="1" s="1"/>
  <c r="AE15" i="1"/>
  <c r="AD15" i="1"/>
  <c r="AG15" i="1" s="1"/>
  <c r="AC15" i="1"/>
  <c r="AW14" i="1"/>
  <c r="AX14" i="1" s="1"/>
  <c r="AF14" i="1" s="1"/>
  <c r="AU14" i="1"/>
  <c r="AT14" i="1"/>
  <c r="AG14" i="1"/>
  <c r="AE14" i="1"/>
  <c r="AD14" i="1"/>
  <c r="AC14" i="1"/>
  <c r="AW13" i="1"/>
  <c r="AX13" i="1" s="1"/>
  <c r="AF13" i="1" s="1"/>
  <c r="AT13" i="1"/>
  <c r="AU13" i="1" s="1"/>
  <c r="AE13" i="1"/>
  <c r="AD13" i="1"/>
  <c r="AC13" i="1"/>
  <c r="AW12" i="1"/>
  <c r="AX12" i="1" s="1"/>
  <c r="AF12" i="1" s="1"/>
  <c r="AG12" i="1" s="1"/>
  <c r="AU12" i="1"/>
  <c r="AT12" i="1"/>
  <c r="AE12" i="1"/>
  <c r="AD12" i="1"/>
  <c r="AC12" i="1"/>
  <c r="AW11" i="1"/>
  <c r="AX11" i="1" s="1"/>
  <c r="AF11" i="1" s="1"/>
  <c r="AT11" i="1"/>
  <c r="AU11" i="1" s="1"/>
  <c r="AE11" i="1"/>
  <c r="AD11" i="1"/>
  <c r="AG11" i="1" s="1"/>
  <c r="AC11" i="1"/>
  <c r="AW10" i="1"/>
  <c r="AX10" i="1" s="1"/>
  <c r="AF10" i="1" s="1"/>
  <c r="AG10" i="1" s="1"/>
  <c r="AU10" i="1"/>
  <c r="AT10" i="1"/>
  <c r="AE10" i="1"/>
  <c r="AD10" i="1"/>
  <c r="AC10" i="1"/>
  <c r="AW9" i="1"/>
  <c r="AX9" i="1" s="1"/>
  <c r="AT9" i="1"/>
  <c r="AU9" i="1" s="1"/>
  <c r="AF9" i="1"/>
  <c r="AE9" i="1"/>
  <c r="AD9" i="1"/>
  <c r="AC9" i="1"/>
  <c r="AW8" i="1"/>
  <c r="AX8" i="1" s="1"/>
  <c r="AF8" i="1" s="1"/>
  <c r="AU8" i="1"/>
  <c r="AT8" i="1"/>
  <c r="AG8" i="1"/>
  <c r="AE8" i="1"/>
  <c r="AD8" i="1"/>
  <c r="AC8" i="1"/>
  <c r="AW7" i="1"/>
  <c r="AX7" i="1" s="1"/>
  <c r="AF7" i="1" s="1"/>
  <c r="AT7" i="1"/>
  <c r="AU7" i="1" s="1"/>
  <c r="AE7" i="1"/>
  <c r="AD7" i="1"/>
  <c r="AG7" i="1" s="1"/>
  <c r="AC7" i="1"/>
  <c r="AW6" i="1"/>
  <c r="AX6" i="1" s="1"/>
  <c r="AF6" i="1" s="1"/>
  <c r="AU6" i="1"/>
  <c r="AT6" i="1"/>
  <c r="AG6" i="1"/>
  <c r="AE6" i="1"/>
  <c r="AD6" i="1"/>
  <c r="AC6" i="1"/>
  <c r="AW5" i="1"/>
  <c r="AX5" i="1" s="1"/>
  <c r="AT5" i="1"/>
  <c r="AU5" i="1" s="1"/>
  <c r="AF5" i="1"/>
  <c r="AE5" i="1"/>
  <c r="AD5" i="1"/>
  <c r="AG5" i="1" s="1"/>
  <c r="AC5" i="1"/>
  <c r="AW4" i="1"/>
  <c r="AX4" i="1" s="1"/>
  <c r="AF4" i="1" s="1"/>
  <c r="AU4" i="1"/>
  <c r="AT4" i="1"/>
  <c r="AG4" i="1"/>
  <c r="AE4" i="1"/>
  <c r="AD4" i="1"/>
  <c r="AC4" i="1"/>
  <c r="AW3" i="1"/>
  <c r="AX3" i="1" s="1"/>
  <c r="AF3" i="1" s="1"/>
  <c r="AT3" i="1"/>
  <c r="AU3" i="1" s="1"/>
  <c r="AE3" i="1"/>
  <c r="AD3" i="1"/>
  <c r="AG3" i="1" s="1"/>
  <c r="AC3" i="1"/>
  <c r="AW2" i="1"/>
  <c r="AX2" i="1" s="1"/>
  <c r="AF2" i="1" s="1"/>
  <c r="AU2" i="1"/>
  <c r="AT2" i="1"/>
  <c r="AG2" i="1"/>
  <c r="AE2" i="1"/>
  <c r="AD2" i="1"/>
  <c r="AC2" i="1"/>
  <c r="AG9" i="1" l="1"/>
  <c r="AG13" i="1"/>
  <c r="AG17" i="1"/>
  <c r="AG45" i="1"/>
  <c r="AG116" i="1"/>
  <c r="AG118" i="1"/>
  <c r="AG19" i="1"/>
  <c r="AG21" i="1"/>
  <c r="AG41" i="1"/>
  <c r="AG43" i="1"/>
  <c r="AG89" i="1"/>
  <c r="AG91" i="1"/>
  <c r="AG25" i="1"/>
  <c r="AG37" i="1"/>
  <c r="AG39" i="1"/>
  <c r="AG85" i="1"/>
  <c r="AG87" i="1"/>
  <c r="AG23" i="1"/>
  <c r="AG29" i="1"/>
  <c r="AG33" i="1"/>
  <c r="AG35" i="1"/>
  <c r="AG81" i="1"/>
  <c r="AG83" i="1"/>
  <c r="AG73" i="1"/>
  <c r="AG96" i="1"/>
  <c r="AG123" i="1"/>
  <c r="AG125" i="1"/>
  <c r="AG127" i="1"/>
  <c r="AG71" i="1"/>
  <c r="AG65" i="1"/>
  <c r="AG67" i="1"/>
  <c r="AG113" i="1"/>
  <c r="AG61" i="1"/>
  <c r="AG63" i="1"/>
  <c r="AG109" i="1"/>
  <c r="AG111" i="1"/>
  <c r="AU127" i="1"/>
</calcChain>
</file>

<file path=xl/sharedStrings.xml><?xml version="1.0" encoding="utf-8"?>
<sst xmlns="http://schemas.openxmlformats.org/spreadsheetml/2006/main" count="648" uniqueCount="397">
  <si>
    <t>Rang</t>
  </si>
  <si>
    <t>Tijd</t>
  </si>
  <si>
    <t>Nr</t>
  </si>
  <si>
    <t>Naam</t>
  </si>
  <si>
    <t>Woonplaats</t>
  </si>
  <si>
    <t>Span</t>
  </si>
  <si>
    <t>H1 Tijd</t>
  </si>
  <si>
    <t>H1 Str</t>
  </si>
  <si>
    <t>H2 Tijd</t>
  </si>
  <si>
    <t>H2 Str</t>
  </si>
  <si>
    <t>H3 Tijd</t>
  </si>
  <si>
    <t>H3 Str</t>
  </si>
  <si>
    <t>H4 Tijd</t>
  </si>
  <si>
    <t>H4 Str</t>
  </si>
  <si>
    <t>H5 Tijd</t>
  </si>
  <si>
    <t>H5 Str</t>
  </si>
  <si>
    <t>H6 Tijd</t>
  </si>
  <si>
    <t>H6 Str</t>
  </si>
  <si>
    <t>H7 Tijd</t>
  </si>
  <si>
    <t>H7 Str</t>
  </si>
  <si>
    <t>H8 Tijd</t>
  </si>
  <si>
    <t>H8 Str</t>
  </si>
  <si>
    <t>H9 Tijd</t>
  </si>
  <si>
    <t>H9 Str</t>
  </si>
  <si>
    <t>H10 Tijd</t>
  </si>
  <si>
    <t>H10 Str</t>
  </si>
  <si>
    <t>H11 Tijd</t>
  </si>
  <si>
    <t>H11 Str</t>
  </si>
  <si>
    <t>TC</t>
  </si>
  <si>
    <t>Totaal Tijd</t>
  </si>
  <si>
    <t>Totaal Straf</t>
  </si>
  <si>
    <t>Traject straf</t>
  </si>
  <si>
    <t>Score</t>
  </si>
  <si>
    <t>Jeugd</t>
  </si>
  <si>
    <t>11.00</t>
  </si>
  <si>
    <t>Dhr. Sjerp Bouma</t>
  </si>
  <si>
    <t>Grafhorst</t>
  </si>
  <si>
    <t>1pa</t>
  </si>
  <si>
    <t>15.33</t>
  </si>
  <si>
    <t>Dhr. Bernie Damen</t>
  </si>
  <si>
    <t>Oosterhout NB</t>
  </si>
  <si>
    <t>14.12</t>
  </si>
  <si>
    <t>Mevr. Sandra Rusticus</t>
  </si>
  <si>
    <t>Oudwoude</t>
  </si>
  <si>
    <t>15.18</t>
  </si>
  <si>
    <t>Dhr. Jeroen Schoonbaert</t>
  </si>
  <si>
    <t>Waardamme (B)</t>
  </si>
  <si>
    <t>13.33</t>
  </si>
  <si>
    <t>Dhr. Frans Zeinstra</t>
  </si>
  <si>
    <t>Noardburgum</t>
  </si>
  <si>
    <t>12.09</t>
  </si>
  <si>
    <t>Mevr. Shiva Bruinsma</t>
  </si>
  <si>
    <t>Leeuwarden</t>
  </si>
  <si>
    <t>12.15</t>
  </si>
  <si>
    <t>Dhr. Pieter de Boer</t>
  </si>
  <si>
    <t>Hollum (A)</t>
  </si>
  <si>
    <t>10.06</t>
  </si>
  <si>
    <t>Dhr. Frans Wijts</t>
  </si>
  <si>
    <t>Burgum</t>
  </si>
  <si>
    <t>16.33</t>
  </si>
  <si>
    <t>Dhr. Piet van den brand</t>
  </si>
  <si>
    <t>Nispen</t>
  </si>
  <si>
    <t>14.54</t>
  </si>
  <si>
    <t>Dhr. Obe Veldman</t>
  </si>
  <si>
    <t>Warns</t>
  </si>
  <si>
    <t>13.42</t>
  </si>
  <si>
    <t>Dhr. Peter Metz</t>
  </si>
  <si>
    <t>Buren</t>
  </si>
  <si>
    <t>15.03</t>
  </si>
  <si>
    <t xml:space="preserve">Dhr. Dries Vissers </t>
  </si>
  <si>
    <t>Arendonk (B)</t>
  </si>
  <si>
    <t>11.33</t>
  </si>
  <si>
    <t>Dhr. Jan de Jong</t>
  </si>
  <si>
    <t>Damwâld</t>
  </si>
  <si>
    <t>11.12</t>
  </si>
  <si>
    <t>Mevr. Mardie van den Hater</t>
  </si>
  <si>
    <t>Ochten</t>
  </si>
  <si>
    <t>14.06</t>
  </si>
  <si>
    <t>Dhr. Peterjan van Andel</t>
  </si>
  <si>
    <t>Sint Annaparochie</t>
  </si>
  <si>
    <t>11.48</t>
  </si>
  <si>
    <t>Dhr. Eelke Messchendorp</t>
  </si>
  <si>
    <t>Damwoude</t>
  </si>
  <si>
    <t>11.39</t>
  </si>
  <si>
    <t>Dhr. Harry Bartels</t>
  </si>
  <si>
    <t>Rijsbergen</t>
  </si>
  <si>
    <t>10.09</t>
  </si>
  <si>
    <t>Mevr. Christien Zijlstra</t>
  </si>
  <si>
    <t>Driezum</t>
  </si>
  <si>
    <t>10.21</t>
  </si>
  <si>
    <t>Mevr. Lonneke Folkertsma</t>
  </si>
  <si>
    <t>Molkwerum</t>
  </si>
  <si>
    <t>11.27</t>
  </si>
  <si>
    <t>Dhr. Theo IJnsen</t>
  </si>
  <si>
    <t>Hollum-Ameland</t>
  </si>
  <si>
    <t>13.15</t>
  </si>
  <si>
    <t>Mevr. Chantal van der Wijst</t>
  </si>
  <si>
    <t>Nuenen</t>
  </si>
  <si>
    <t>1po</t>
  </si>
  <si>
    <t>10.51</t>
  </si>
  <si>
    <t>Dhr. Pieter Douma</t>
  </si>
  <si>
    <t>Schokland</t>
  </si>
  <si>
    <t>12.57</t>
  </si>
  <si>
    <t>Dhr. Frederik Jans</t>
  </si>
  <si>
    <t>Lummen (B)</t>
  </si>
  <si>
    <t>12.27</t>
  </si>
  <si>
    <t>Mevr. Betsie van der Ploeg</t>
  </si>
  <si>
    <t>Nieuw – Amsterdam</t>
  </si>
  <si>
    <t>16.00</t>
  </si>
  <si>
    <t>Dhr. Ger Verstegen</t>
  </si>
  <si>
    <t>Herten (B)</t>
  </si>
  <si>
    <t>12.00</t>
  </si>
  <si>
    <t>Dhr. Rick Lagemaat</t>
  </si>
  <si>
    <t>12.51</t>
  </si>
  <si>
    <t>Dhr. Bram Lemmens</t>
  </si>
  <si>
    <t>Meensel-kiezegem (B)</t>
  </si>
  <si>
    <t>10.33</t>
  </si>
  <si>
    <t>Dhr. Sytze de Boer</t>
  </si>
  <si>
    <t>Veenklooster</t>
  </si>
  <si>
    <t>10.12</t>
  </si>
  <si>
    <t>Dhr. Jordy van der Wijst</t>
  </si>
  <si>
    <t>11.09</t>
  </si>
  <si>
    <t>Mevr. Linda van Kasteren</t>
  </si>
  <si>
    <t>Schijndel</t>
  </si>
  <si>
    <t>11.42</t>
  </si>
  <si>
    <t>Dhr. Jos Gerlings</t>
  </si>
  <si>
    <t>Someren</t>
  </si>
  <si>
    <t>13.21</t>
  </si>
  <si>
    <t>Mevr. Lore Schoonbaert</t>
  </si>
  <si>
    <t>13.06</t>
  </si>
  <si>
    <t>Mevr. Mariska Klok</t>
  </si>
  <si>
    <t>Nijkerk</t>
  </si>
  <si>
    <t>Mevr. Gerlies Groenewold</t>
  </si>
  <si>
    <t>13.45</t>
  </si>
  <si>
    <t>Dhr. Jacob Raap</t>
  </si>
  <si>
    <t>Damwald</t>
  </si>
  <si>
    <t>14.33</t>
  </si>
  <si>
    <t>Dhr. Frank Vissers</t>
  </si>
  <si>
    <t>Rucphen</t>
  </si>
  <si>
    <t>DSQ</t>
  </si>
  <si>
    <t>DNS</t>
  </si>
  <si>
    <t>12.33</t>
  </si>
  <si>
    <t>Dhr. Gerlof Lagemaat</t>
  </si>
  <si>
    <t>Sumar</t>
  </si>
  <si>
    <t>12.12</t>
  </si>
  <si>
    <t>Dhr. Haico Janssen</t>
  </si>
  <si>
    <t>Vlist</t>
  </si>
  <si>
    <t>11.18</t>
  </si>
  <si>
    <t>Mevr. Magda Bouma</t>
  </si>
  <si>
    <t>Lioessens</t>
  </si>
  <si>
    <t>13.30</t>
  </si>
  <si>
    <t>Dhr. Tonnie Cazemier</t>
  </si>
  <si>
    <t>Marum</t>
  </si>
  <si>
    <t>13.51</t>
  </si>
  <si>
    <t>Dhr. Ries Brouwer</t>
  </si>
  <si>
    <t>14.21</t>
  </si>
  <si>
    <t>Dhr. Gerard Hoeksma</t>
  </si>
  <si>
    <t>Tzumarum</t>
  </si>
  <si>
    <t>2pa</t>
  </si>
  <si>
    <t>15.21</t>
  </si>
  <si>
    <t>Dhr. Kees Rommens</t>
  </si>
  <si>
    <t>Bavel</t>
  </si>
  <si>
    <t>11.51</t>
  </si>
  <si>
    <t>Dhr. Jelmer Chardon</t>
  </si>
  <si>
    <t>Jorwert</t>
  </si>
  <si>
    <t>12.24</t>
  </si>
  <si>
    <t>Dhr. Herman Kroon</t>
  </si>
  <si>
    <t>IJsselmuiden</t>
  </si>
  <si>
    <t>14.45</t>
  </si>
  <si>
    <t>Dhr. Johan van Hooijdonk</t>
  </si>
  <si>
    <t>15.36</t>
  </si>
  <si>
    <t>Dhr. Gert van den hoek</t>
  </si>
  <si>
    <t>10.39</t>
  </si>
  <si>
    <t>Dhr. Harmen van der werf</t>
  </si>
  <si>
    <t>Zweins</t>
  </si>
  <si>
    <t>16.21</t>
  </si>
  <si>
    <t>Mevr. Jetske Broos</t>
  </si>
  <si>
    <t>Munein</t>
  </si>
  <si>
    <t>10.36</t>
  </si>
  <si>
    <t>Dhr. Gerte Hoogewerf</t>
  </si>
  <si>
    <t>Winkel</t>
  </si>
  <si>
    <t>14.51</t>
  </si>
  <si>
    <t>Mevr. Eefje van Harskamp-Peek</t>
  </si>
  <si>
    <t>Bunnik</t>
  </si>
  <si>
    <t>14.36</t>
  </si>
  <si>
    <t>Dhr. Theo de Boer</t>
  </si>
  <si>
    <t>Hollum Ameland</t>
  </si>
  <si>
    <t>11.06</t>
  </si>
  <si>
    <t>Dhr. Henk Dijkstra</t>
  </si>
  <si>
    <t>14.30</t>
  </si>
  <si>
    <t>Dhr. Jan Heijnen</t>
  </si>
  <si>
    <t>Prinsenbeek</t>
  </si>
  <si>
    <t>15.06</t>
  </si>
  <si>
    <t>Dhr. Sicco Postma</t>
  </si>
  <si>
    <t>Eastermar</t>
  </si>
  <si>
    <t>13.57</t>
  </si>
  <si>
    <t>Dhr. Jan van Vendeloo</t>
  </si>
  <si>
    <t>Dodewaard</t>
  </si>
  <si>
    <t>15.27</t>
  </si>
  <si>
    <t>Dhr. Lucas Reinds</t>
  </si>
  <si>
    <t>14.48</t>
  </si>
  <si>
    <t>Dhr. Rienk Sijbrandij</t>
  </si>
  <si>
    <t>Sibrandabuorren</t>
  </si>
  <si>
    <t>14.39</t>
  </si>
  <si>
    <t>Dhr. Rob van Vogelpoel</t>
  </si>
  <si>
    <t>Tull en t Waal</t>
  </si>
  <si>
    <t>14.09</t>
  </si>
  <si>
    <t>Dhr. Wim van Rooij</t>
  </si>
  <si>
    <t>Bergeijk</t>
  </si>
  <si>
    <t>16.12</t>
  </si>
  <si>
    <t>Dhr. Heinry Wildenbeest</t>
  </si>
  <si>
    <t>Aalten</t>
  </si>
  <si>
    <t>15.57</t>
  </si>
  <si>
    <t>Dhr. Willem Streekstra</t>
  </si>
  <si>
    <t>Anjum</t>
  </si>
  <si>
    <t>16.15</t>
  </si>
  <si>
    <t>Dhr. Peter Willems</t>
  </si>
  <si>
    <t>Overpelt (B)</t>
  </si>
  <si>
    <t>14.57</t>
  </si>
  <si>
    <t>Dhr. Frans Schuurman</t>
  </si>
  <si>
    <t>Dalfsen</t>
  </si>
  <si>
    <t>16.30</t>
  </si>
  <si>
    <t>Dhr. Tette Hijlkema</t>
  </si>
  <si>
    <t>Jonkerslan</t>
  </si>
  <si>
    <t>13.24</t>
  </si>
  <si>
    <t>Dhr. Willem Beijaard</t>
  </si>
  <si>
    <t>Nes Ameland</t>
  </si>
  <si>
    <t>15.54</t>
  </si>
  <si>
    <t>Dhr Harrie Verstappen</t>
  </si>
  <si>
    <t>Eersel</t>
  </si>
  <si>
    <t>15.42</t>
  </si>
  <si>
    <t>Dhr. Umberto van Gool</t>
  </si>
  <si>
    <t>Dorst</t>
  </si>
  <si>
    <t>15.48</t>
  </si>
  <si>
    <t>Dhr. Jeppe Groenewold</t>
  </si>
  <si>
    <t>Hollum</t>
  </si>
  <si>
    <t>12.03</t>
  </si>
  <si>
    <t>Mevr. Ariena Kleijer</t>
  </si>
  <si>
    <t>Putten</t>
  </si>
  <si>
    <t>2po</t>
  </si>
  <si>
    <t>13.36</t>
  </si>
  <si>
    <t>Dhr. Jurjan Reijenga</t>
  </si>
  <si>
    <t>Idskenhuizen</t>
  </si>
  <si>
    <t>11.03</t>
  </si>
  <si>
    <t>Dhr. Gerben van de Berkt</t>
  </si>
  <si>
    <t>Leusden</t>
  </si>
  <si>
    <t>14.42</t>
  </si>
  <si>
    <t>Dhr Erik Verloo</t>
  </si>
  <si>
    <t>Poppel (B)</t>
  </si>
  <si>
    <t>12.21</t>
  </si>
  <si>
    <t>Mevr. Marijke van Rooijen</t>
  </si>
  <si>
    <t>Wâlterswâld</t>
  </si>
  <si>
    <t>15.51</t>
  </si>
  <si>
    <t>Dhr. Henk luijer</t>
  </si>
  <si>
    <t>Nederhorst den berg</t>
  </si>
  <si>
    <t>13.48</t>
  </si>
  <si>
    <t>Dhr. Bert Koorn</t>
  </si>
  <si>
    <t>Hippolytushoef</t>
  </si>
  <si>
    <t>12.06</t>
  </si>
  <si>
    <t>Dhr. Yentl de Ketelaere</t>
  </si>
  <si>
    <t>Geluwe (B)</t>
  </si>
  <si>
    <t>11.21</t>
  </si>
  <si>
    <t xml:space="preserve">Mevr. Katrien Laenen </t>
  </si>
  <si>
    <t>Geel (B)</t>
  </si>
  <si>
    <t>12.48</t>
  </si>
  <si>
    <t>Mevr. Annemiek Castelijns</t>
  </si>
  <si>
    <t>Steensel</t>
  </si>
  <si>
    <t>11.54</t>
  </si>
  <si>
    <t>Mevr.Angelique Fix van Ommen</t>
  </si>
  <si>
    <t>Wilsum</t>
  </si>
  <si>
    <t>10.03</t>
  </si>
  <si>
    <t>Dhr. Klaas Bakker</t>
  </si>
  <si>
    <t>Gytsjerk</t>
  </si>
  <si>
    <t>11.30</t>
  </si>
  <si>
    <t>Dhr. Calvin van Vogelpoel</t>
  </si>
  <si>
    <t>10.30</t>
  </si>
  <si>
    <t>Dhr. Romke Winkel</t>
  </si>
  <si>
    <t>13.09</t>
  </si>
  <si>
    <t>Dhr. Klaas v.d.Veer</t>
  </si>
  <si>
    <t>Garyp</t>
  </si>
  <si>
    <t>10.48</t>
  </si>
  <si>
    <t>Dhr. Jan van Tien</t>
  </si>
  <si>
    <t>13.18</t>
  </si>
  <si>
    <t>Dhr. Perry Hendriks</t>
  </si>
  <si>
    <t>Gastel</t>
  </si>
  <si>
    <t>12.30</t>
  </si>
  <si>
    <t>Dhr. Menteam Asbest.nl Pieter Leijdekkers</t>
  </si>
  <si>
    <t>Hapert</t>
  </si>
  <si>
    <t>14.03</t>
  </si>
  <si>
    <t>Mevr. ilona bruins</t>
  </si>
  <si>
    <t>15.00</t>
  </si>
  <si>
    <t>Dhr. lindsey Serry</t>
  </si>
  <si>
    <t>10.42</t>
  </si>
  <si>
    <t>Dhr. Sibrim Lemmens</t>
  </si>
  <si>
    <t>Tielt-Winge (B)</t>
  </si>
  <si>
    <t>14.27</t>
  </si>
  <si>
    <t>Dhr. Anne Fopma</t>
  </si>
  <si>
    <t xml:space="preserve">Tzum </t>
  </si>
  <si>
    <t>15.30</t>
  </si>
  <si>
    <t>Mevr. Marianne Wolters</t>
  </si>
  <si>
    <t>Gasselte</t>
  </si>
  <si>
    <t>13.00</t>
  </si>
  <si>
    <t>Mevr. Atsje bosgraaf-van der Land</t>
  </si>
  <si>
    <t>Wiuwert</t>
  </si>
  <si>
    <t>15.15</t>
  </si>
  <si>
    <t>Mevr. Jantina Dijkstra</t>
  </si>
  <si>
    <t>Kootstertille</t>
  </si>
  <si>
    <t>13.54</t>
  </si>
  <si>
    <t>Dhr. Eltjo Kamminga</t>
  </si>
  <si>
    <t>Oldehove</t>
  </si>
  <si>
    <t>11.36</t>
  </si>
  <si>
    <t>Mevr. Ylanyth de Vries</t>
  </si>
  <si>
    <t>Ballum</t>
  </si>
  <si>
    <t>16.36</t>
  </si>
  <si>
    <t>Dhr. Anne Okkema</t>
  </si>
  <si>
    <t>Britswert</t>
  </si>
  <si>
    <t>4pa</t>
  </si>
  <si>
    <t>15.39</t>
  </si>
  <si>
    <t>Dhr. Bruno Taverniers</t>
  </si>
  <si>
    <t>Zandvliet (B)</t>
  </si>
  <si>
    <t>13.12</t>
  </si>
  <si>
    <t>Dhr. Bauke Meindertsma</t>
  </si>
  <si>
    <t>Burdaard</t>
  </si>
  <si>
    <t>15.45</t>
  </si>
  <si>
    <t>Dhr. Jonas Corten</t>
  </si>
  <si>
    <t>Bekkevoort (B)</t>
  </si>
  <si>
    <t>16.24</t>
  </si>
  <si>
    <t>Dhr. Monte Visser</t>
  </si>
  <si>
    <t>Spanbroek</t>
  </si>
  <si>
    <t>16.03</t>
  </si>
  <si>
    <t>Dhr. Harry streutker</t>
  </si>
  <si>
    <t>Coevorden</t>
  </si>
  <si>
    <t>11.45</t>
  </si>
  <si>
    <t>Dhr. Jan Dijk</t>
  </si>
  <si>
    <t>Luttelgeest</t>
  </si>
  <si>
    <t>16.09</t>
  </si>
  <si>
    <t>Dhr. klaas Kraan</t>
  </si>
  <si>
    <t>Oldeholtpade</t>
  </si>
  <si>
    <t>16.27</t>
  </si>
  <si>
    <t>Dhr. Nick Weytjens</t>
  </si>
  <si>
    <t>Zutendaal (B)</t>
  </si>
  <si>
    <t>4po</t>
  </si>
  <si>
    <t>14.24</t>
  </si>
  <si>
    <t>Dhr. Jaap van der Wal</t>
  </si>
  <si>
    <t>Hurdegaryp</t>
  </si>
  <si>
    <t>16.06</t>
  </si>
  <si>
    <t>Mevr. Eline Geurs</t>
  </si>
  <si>
    <t>Eemnes</t>
  </si>
  <si>
    <t>12.54</t>
  </si>
  <si>
    <t>Dhr. Kenny Kanora</t>
  </si>
  <si>
    <t>Herentals (B)</t>
  </si>
  <si>
    <t>10.27</t>
  </si>
  <si>
    <t>Dhr. Sido Kloosterman</t>
  </si>
  <si>
    <t>Hallum</t>
  </si>
  <si>
    <t>15.09</t>
  </si>
  <si>
    <t>Dhr. Jacco van t Westende</t>
  </si>
  <si>
    <t>Ovezande</t>
  </si>
  <si>
    <t>10.54</t>
  </si>
  <si>
    <t>Dhr. Johan Belien</t>
  </si>
  <si>
    <t>Hamont-Achel (B)</t>
  </si>
  <si>
    <t>15.24</t>
  </si>
  <si>
    <t>Dhr. Bernd Wouters</t>
  </si>
  <si>
    <t>Berendrecht (B)</t>
  </si>
  <si>
    <t>12.18</t>
  </si>
  <si>
    <t>Mevr. Nienke Veenendaal</t>
  </si>
  <si>
    <t>Ouddorp</t>
  </si>
  <si>
    <t>14.00</t>
  </si>
  <si>
    <t>Dhr. Peter van der Hoog</t>
  </si>
  <si>
    <t>11.15</t>
  </si>
  <si>
    <t>Mevr. Femke Brink</t>
  </si>
  <si>
    <t>Beetsterzwaag</t>
  </si>
  <si>
    <t>16.18</t>
  </si>
  <si>
    <t>Dhr. Wout van Veluw</t>
  </si>
  <si>
    <t>13.03</t>
  </si>
  <si>
    <t>Dhr. Tsjerk de Jong</t>
  </si>
  <si>
    <t>Tpa</t>
  </si>
  <si>
    <t>11.24</t>
  </si>
  <si>
    <t>Dhr. Nick Gaens</t>
  </si>
  <si>
    <t>Wellen (B)</t>
  </si>
  <si>
    <t>Tpo</t>
  </si>
  <si>
    <t>10.15</t>
  </si>
  <si>
    <t>Mevr. Jeldau de Vries-Fennema</t>
  </si>
  <si>
    <t>De Falom</t>
  </si>
  <si>
    <t>12.45</t>
  </si>
  <si>
    <t>Mevr. Saskia Lems</t>
  </si>
  <si>
    <t>Burgerbrug</t>
  </si>
  <si>
    <t>10.45</t>
  </si>
  <si>
    <t>Dhr. Pieter de Jong</t>
  </si>
  <si>
    <t>Kampioenen 29 juli 2022</t>
  </si>
  <si>
    <t>Enkelspan Pony</t>
  </si>
  <si>
    <t>Dubbelspan Pony</t>
  </si>
  <si>
    <t>Vierspan Pony</t>
  </si>
  <si>
    <t>Tandem Pony</t>
  </si>
  <si>
    <t>Enkelspan Paard</t>
  </si>
  <si>
    <t>Dubbelspan Paard</t>
  </si>
  <si>
    <t>Vierspan Paard</t>
  </si>
  <si>
    <t>Tandem Paard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</si>
</sst>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2" fontId="1" fillId="0" borderId="7" xfId="0" applyNumberFormat="1" applyFont="1" applyBorder="1" applyAlignment="1">
      <alignment horizontal="right" vertical="top"/>
    </xf>
    <xf numFmtId="2" fontId="1" fillId="0" borderId="7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2" fillId="0" borderId="8" xfId="0" applyFont="1" applyBorder="1"/>
    <xf numFmtId="0" fontId="2" fillId="2" borderId="8" xfId="0" applyFont="1" applyFill="1" applyBorder="1"/>
    <xf numFmtId="2" fontId="2" fillId="3" borderId="9" xfId="0" applyNumberFormat="1" applyFont="1" applyFill="1" applyBorder="1"/>
    <xf numFmtId="0" fontId="2" fillId="3" borderId="10" xfId="0" applyFont="1" applyFill="1" applyBorder="1"/>
    <xf numFmtId="2" fontId="2" fillId="4" borderId="10" xfId="0" applyNumberFormat="1" applyFont="1" applyFill="1" applyBorder="1"/>
    <xf numFmtId="0" fontId="2" fillId="4" borderId="10" xfId="0" applyFont="1" applyFill="1" applyBorder="1"/>
    <xf numFmtId="2" fontId="2" fillId="0" borderId="9" xfId="0" applyNumberFormat="1" applyFont="1" applyBorder="1"/>
    <xf numFmtId="0" fontId="2" fillId="3" borderId="8" xfId="0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right"/>
    </xf>
    <xf numFmtId="0" fontId="1" fillId="2" borderId="11" xfId="0" applyFont="1" applyFill="1" applyBorder="1"/>
    <xf numFmtId="2" fontId="1" fillId="0" borderId="11" xfId="0" applyNumberFormat="1" applyFont="1" applyBorder="1" applyAlignment="1">
      <alignment horizontal="right"/>
    </xf>
    <xf numFmtId="164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/>
    <xf numFmtId="2" fontId="2" fillId="5" borderId="10" xfId="0" applyNumberFormat="1" applyFont="1" applyFill="1" applyBorder="1"/>
    <xf numFmtId="164" fontId="2" fillId="0" borderId="8" xfId="0" applyNumberFormat="1" applyFont="1" applyBorder="1" applyAlignment="1">
      <alignment horizontal="center"/>
    </xf>
    <xf numFmtId="2" fontId="3" fillId="0" borderId="9" xfId="0" applyNumberFormat="1" applyFont="1" applyBorder="1"/>
    <xf numFmtId="2" fontId="2" fillId="0" borderId="10" xfId="0" applyNumberFormat="1" applyFont="1" applyBorder="1"/>
    <xf numFmtId="0" fontId="2" fillId="3" borderId="12" xfId="0" applyFont="1" applyFill="1" applyBorder="1"/>
    <xf numFmtId="2" fontId="2" fillId="3" borderId="10" xfId="0" applyNumberFormat="1" applyFont="1" applyFill="1" applyBorder="1"/>
    <xf numFmtId="0" fontId="1" fillId="6" borderId="1" xfId="0" applyFont="1" applyFill="1" applyBorder="1" applyAlignment="1">
      <alignment horizontal="left" vertical="top"/>
    </xf>
    <xf numFmtId="0" fontId="1" fillId="6" borderId="8" xfId="0" applyFont="1" applyFill="1" applyBorder="1"/>
    <xf numFmtId="0" fontId="1" fillId="6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2" fontId="2" fillId="3" borderId="14" xfId="0" applyNumberFormat="1" applyFont="1" applyFill="1" applyBorder="1"/>
    <xf numFmtId="0" fontId="2" fillId="3" borderId="3" xfId="0" applyFont="1" applyFill="1" applyBorder="1"/>
    <xf numFmtId="2" fontId="2" fillId="4" borderId="3" xfId="0" applyNumberFormat="1" applyFont="1" applyFill="1" applyBorder="1"/>
    <xf numFmtId="0" fontId="2" fillId="4" borderId="3" xfId="0" applyFont="1" applyFill="1" applyBorder="1"/>
    <xf numFmtId="2" fontId="2" fillId="0" borderId="14" xfId="0" applyNumberFormat="1" applyFont="1" applyBorder="1"/>
    <xf numFmtId="0" fontId="2" fillId="3" borderId="1" xfId="0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right"/>
    </xf>
    <xf numFmtId="0" fontId="1" fillId="2" borderId="7" xfId="0" applyFont="1" applyFill="1" applyBorder="1"/>
    <xf numFmtId="2" fontId="1" fillId="0" borderId="7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6" borderId="13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2" fontId="2" fillId="3" borderId="15" xfId="0" applyNumberFormat="1" applyFont="1" applyFill="1" applyBorder="1"/>
    <xf numFmtId="0" fontId="2" fillId="3" borderId="16" xfId="0" applyFont="1" applyFill="1" applyBorder="1"/>
    <xf numFmtId="2" fontId="2" fillId="4" borderId="16" xfId="0" applyNumberFormat="1" applyFont="1" applyFill="1" applyBorder="1"/>
    <xf numFmtId="0" fontId="2" fillId="4" borderId="16" xfId="0" applyFont="1" applyFill="1" applyBorder="1"/>
    <xf numFmtId="2" fontId="2" fillId="0" borderId="15" xfId="0" applyNumberFormat="1" applyFont="1" applyBorder="1"/>
    <xf numFmtId="0" fontId="2" fillId="3" borderId="13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right"/>
    </xf>
    <xf numFmtId="0" fontId="1" fillId="2" borderId="17" xfId="0" applyFont="1" applyFill="1" applyBorder="1"/>
    <xf numFmtId="2" fontId="1" fillId="0" borderId="17" xfId="0" applyNumberFormat="1" applyFont="1" applyBorder="1" applyAlignment="1">
      <alignment horizontal="right"/>
    </xf>
    <xf numFmtId="164" fontId="2" fillId="0" borderId="13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/>
    <xf numFmtId="2" fontId="2" fillId="0" borderId="3" xfId="0" applyNumberFormat="1" applyFont="1" applyBorder="1"/>
    <xf numFmtId="2" fontId="2" fillId="3" borderId="3" xfId="0" applyNumberFormat="1" applyFont="1" applyFill="1" applyBorder="1"/>
    <xf numFmtId="0" fontId="2" fillId="3" borderId="18" xfId="0" applyFont="1" applyFill="1" applyBorder="1"/>
    <xf numFmtId="2" fontId="2" fillId="0" borderId="16" xfId="0" applyNumberFormat="1" applyFont="1" applyBorder="1"/>
    <xf numFmtId="0" fontId="2" fillId="3" borderId="19" xfId="0" applyFont="1" applyFill="1" applyBorder="1"/>
    <xf numFmtId="0" fontId="1" fillId="6" borderId="20" xfId="0" applyFont="1" applyFill="1" applyBorder="1"/>
    <xf numFmtId="0" fontId="2" fillId="0" borderId="20" xfId="0" applyFont="1" applyBorder="1"/>
    <xf numFmtId="0" fontId="2" fillId="2" borderId="20" xfId="0" applyFont="1" applyFill="1" applyBorder="1"/>
    <xf numFmtId="2" fontId="2" fillId="3" borderId="21" xfId="0" applyNumberFormat="1" applyFont="1" applyFill="1" applyBorder="1"/>
    <xf numFmtId="0" fontId="2" fillId="3" borderId="22" xfId="0" applyFont="1" applyFill="1" applyBorder="1"/>
    <xf numFmtId="2" fontId="2" fillId="4" borderId="22" xfId="0" applyNumberFormat="1" applyFont="1" applyFill="1" applyBorder="1"/>
    <xf numFmtId="0" fontId="2" fillId="4" borderId="22" xfId="0" applyFont="1" applyFill="1" applyBorder="1"/>
    <xf numFmtId="2" fontId="2" fillId="0" borderId="22" xfId="0" applyNumberFormat="1" applyFont="1" applyBorder="1"/>
    <xf numFmtId="2" fontId="2" fillId="3" borderId="22" xfId="0" applyNumberFormat="1" applyFont="1" applyFill="1" applyBorder="1"/>
    <xf numFmtId="0" fontId="2" fillId="3" borderId="23" xfId="0" applyFont="1" applyFill="1" applyBorder="1"/>
    <xf numFmtId="0" fontId="2" fillId="3" borderId="20" xfId="0" applyFont="1" applyFill="1" applyBorder="1" applyAlignment="1">
      <alignment horizontal="center"/>
    </xf>
    <xf numFmtId="2" fontId="1" fillId="2" borderId="24" xfId="0" applyNumberFormat="1" applyFont="1" applyFill="1" applyBorder="1" applyAlignment="1">
      <alignment horizontal="right"/>
    </xf>
    <xf numFmtId="0" fontId="1" fillId="2" borderId="24" xfId="0" applyFont="1" applyFill="1" applyBorder="1"/>
    <xf numFmtId="2" fontId="1" fillId="0" borderId="24" xfId="0" applyNumberFormat="1" applyFont="1" applyBorder="1" applyAlignment="1">
      <alignment horizontal="right"/>
    </xf>
    <xf numFmtId="164" fontId="2" fillId="0" borderId="2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/>
    <xf numFmtId="0" fontId="1" fillId="0" borderId="0" xfId="0" applyFont="1"/>
  </cellXfs>
  <cellStyles count="1">
    <cellStyle name="Standaard" xfId="0" builtinId="0"/>
  </cellStyles>
  <dxfs count="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36F8-D91D-42A5-B2A8-0B7D6B9C58B2}">
  <sheetPr>
    <pageSetUpPr fitToPage="1"/>
  </sheetPr>
  <dimension ref="A1:E47"/>
  <sheetViews>
    <sheetView workbookViewId="0">
      <selection activeCell="C30" sqref="C30"/>
    </sheetView>
  </sheetViews>
  <sheetFormatPr baseColWidth="10" defaultColWidth="8.83203125" defaultRowHeight="13" x14ac:dyDescent="0.15"/>
  <cols>
    <col min="2" max="2" width="4" bestFit="1" customWidth="1"/>
    <col min="3" max="3" width="43.83203125" bestFit="1" customWidth="1"/>
    <col min="4" max="4" width="23.5" customWidth="1"/>
    <col min="5" max="5" width="9.6640625" bestFit="1" customWidth="1"/>
  </cols>
  <sheetData>
    <row r="1" spans="1:5" s="85" customFormat="1" ht="25" x14ac:dyDescent="0.25">
      <c r="A1" s="85" t="s">
        <v>388</v>
      </c>
    </row>
    <row r="2" spans="1:5" x14ac:dyDescent="0.15">
      <c r="A2" s="86" t="s">
        <v>389</v>
      </c>
    </row>
    <row r="3" spans="1:5" x14ac:dyDescent="0.15">
      <c r="A3">
        <v>1</v>
      </c>
      <c r="B3" s="14">
        <v>67</v>
      </c>
      <c r="C3" s="13" t="s">
        <v>96</v>
      </c>
      <c r="D3" s="13" t="s">
        <v>97</v>
      </c>
      <c r="E3" s="23">
        <v>137.61000000000001</v>
      </c>
    </row>
    <row r="4" spans="1:5" x14ac:dyDescent="0.15">
      <c r="A4">
        <v>2</v>
      </c>
      <c r="B4" s="14">
        <v>18</v>
      </c>
      <c r="C4" s="13" t="s">
        <v>100</v>
      </c>
      <c r="D4" s="13" t="s">
        <v>101</v>
      </c>
      <c r="E4" s="23">
        <v>138.36250000000001</v>
      </c>
    </row>
    <row r="5" spans="1:5" x14ac:dyDescent="0.15">
      <c r="A5">
        <v>3</v>
      </c>
      <c r="B5" s="14">
        <v>61</v>
      </c>
      <c r="C5" s="13" t="s">
        <v>103</v>
      </c>
      <c r="D5" s="13" t="s">
        <v>104</v>
      </c>
      <c r="E5" s="23">
        <v>138.9025</v>
      </c>
    </row>
    <row r="6" spans="1:5" x14ac:dyDescent="0.15">
      <c r="A6">
        <v>4</v>
      </c>
      <c r="B6" s="14">
        <v>53</v>
      </c>
      <c r="C6" s="13" t="s">
        <v>106</v>
      </c>
      <c r="D6" s="13" t="s">
        <v>107</v>
      </c>
      <c r="E6" s="23">
        <v>143.06</v>
      </c>
    </row>
    <row r="8" spans="1:5" x14ac:dyDescent="0.15">
      <c r="A8" s="86" t="s">
        <v>390</v>
      </c>
    </row>
    <row r="9" spans="1:5" x14ac:dyDescent="0.15">
      <c r="A9">
        <v>1</v>
      </c>
      <c r="B9" s="14">
        <v>42</v>
      </c>
      <c r="C9" s="13" t="s">
        <v>237</v>
      </c>
      <c r="D9" s="13" t="s">
        <v>238</v>
      </c>
      <c r="E9" s="23">
        <v>134.87</v>
      </c>
    </row>
    <row r="10" spans="1:5" x14ac:dyDescent="0.15">
      <c r="A10">
        <v>2</v>
      </c>
      <c r="B10" s="14">
        <v>75</v>
      </c>
      <c r="C10" s="13" t="s">
        <v>241</v>
      </c>
      <c r="D10" s="13" t="s">
        <v>242</v>
      </c>
      <c r="E10" s="23">
        <v>137.92250000000001</v>
      </c>
    </row>
    <row r="11" spans="1:5" x14ac:dyDescent="0.15">
      <c r="A11">
        <v>3</v>
      </c>
      <c r="B11" s="14">
        <v>21</v>
      </c>
      <c r="C11" s="13" t="s">
        <v>244</v>
      </c>
      <c r="D11" s="13" t="s">
        <v>245</v>
      </c>
      <c r="E11" s="23">
        <v>141.28250000000003</v>
      </c>
    </row>
    <row r="12" spans="1:5" x14ac:dyDescent="0.15">
      <c r="A12">
        <v>4</v>
      </c>
      <c r="B12" s="14">
        <v>99</v>
      </c>
      <c r="C12" s="13" t="s">
        <v>247</v>
      </c>
      <c r="D12" s="13" t="s">
        <v>248</v>
      </c>
      <c r="E12" s="23">
        <v>143.57749999999999</v>
      </c>
    </row>
    <row r="13" spans="1:5" x14ac:dyDescent="0.15">
      <c r="A13">
        <v>5</v>
      </c>
      <c r="B13" s="14">
        <v>51</v>
      </c>
      <c r="C13" s="13" t="s">
        <v>250</v>
      </c>
      <c r="D13" s="13" t="s">
        <v>251</v>
      </c>
      <c r="E13" s="23">
        <v>149.69999999999999</v>
      </c>
    </row>
    <row r="14" spans="1:5" x14ac:dyDescent="0.15">
      <c r="A14">
        <v>6</v>
      </c>
      <c r="B14" s="14">
        <v>121</v>
      </c>
      <c r="C14" s="13" t="s">
        <v>253</v>
      </c>
      <c r="D14" s="13" t="s">
        <v>254</v>
      </c>
      <c r="E14" s="23">
        <v>150.10749999999999</v>
      </c>
    </row>
    <row r="16" spans="1:5" x14ac:dyDescent="0.15">
      <c r="A16" s="86" t="s">
        <v>391</v>
      </c>
    </row>
    <row r="17" spans="1:5" x14ac:dyDescent="0.15">
      <c r="A17">
        <v>1</v>
      </c>
      <c r="B17" s="14">
        <v>132</v>
      </c>
      <c r="C17" s="13" t="s">
        <v>339</v>
      </c>
      <c r="D17" s="13" t="s">
        <v>340</v>
      </c>
      <c r="E17" s="23">
        <v>142.89000000000001</v>
      </c>
    </row>
    <row r="18" spans="1:5" x14ac:dyDescent="0.15">
      <c r="A18">
        <v>2</v>
      </c>
      <c r="B18" s="14">
        <v>94</v>
      </c>
      <c r="C18" s="13" t="s">
        <v>343</v>
      </c>
      <c r="D18" s="13" t="s">
        <v>344</v>
      </c>
      <c r="E18" s="23">
        <v>147.52749999999997</v>
      </c>
    </row>
    <row r="19" spans="1:5" x14ac:dyDescent="0.15">
      <c r="A19">
        <v>3</v>
      </c>
      <c r="B19" s="14">
        <v>43</v>
      </c>
      <c r="C19" s="13" t="s">
        <v>346</v>
      </c>
      <c r="D19" s="13" t="s">
        <v>347</v>
      </c>
      <c r="E19" s="23">
        <v>156.88249999999999</v>
      </c>
    </row>
    <row r="20" spans="1:5" x14ac:dyDescent="0.15">
      <c r="A20">
        <v>4</v>
      </c>
      <c r="B20" s="14">
        <v>60</v>
      </c>
      <c r="C20" s="13" t="s">
        <v>349</v>
      </c>
      <c r="D20" s="13" t="s">
        <v>350</v>
      </c>
      <c r="E20" s="23">
        <v>161.33750000000001</v>
      </c>
    </row>
    <row r="22" spans="1:5" x14ac:dyDescent="0.15">
      <c r="A22" s="86" t="s">
        <v>392</v>
      </c>
    </row>
    <row r="23" spans="1:5" x14ac:dyDescent="0.15">
      <c r="A23">
        <v>1</v>
      </c>
      <c r="B23" s="14">
        <v>29</v>
      </c>
      <c r="C23" s="13" t="s">
        <v>377</v>
      </c>
      <c r="D23" s="13" t="s">
        <v>378</v>
      </c>
      <c r="E23" s="23">
        <v>151.535</v>
      </c>
    </row>
    <row r="24" spans="1:5" x14ac:dyDescent="0.15">
      <c r="A24">
        <v>2</v>
      </c>
      <c r="B24" s="14">
        <v>6</v>
      </c>
      <c r="C24" s="13" t="s">
        <v>381</v>
      </c>
      <c r="D24" s="13" t="s">
        <v>382</v>
      </c>
      <c r="E24" s="23">
        <v>167.10499999999996</v>
      </c>
    </row>
    <row r="26" spans="1:5" x14ac:dyDescent="0.15">
      <c r="A26" s="86" t="s">
        <v>393</v>
      </c>
    </row>
    <row r="27" spans="1:5" x14ac:dyDescent="0.15">
      <c r="A27">
        <v>1</v>
      </c>
      <c r="B27" s="14">
        <v>20</v>
      </c>
      <c r="C27" s="13" t="s">
        <v>35</v>
      </c>
      <c r="D27" s="13" t="s">
        <v>36</v>
      </c>
      <c r="E27" s="23">
        <v>133.45500000000001</v>
      </c>
    </row>
    <row r="28" spans="1:5" x14ac:dyDescent="0.15">
      <c r="A28">
        <v>2</v>
      </c>
      <c r="B28" s="14">
        <v>115</v>
      </c>
      <c r="C28" s="13" t="s">
        <v>39</v>
      </c>
      <c r="D28" s="13" t="s">
        <v>40</v>
      </c>
      <c r="E28" s="23">
        <v>145.08500000000001</v>
      </c>
    </row>
    <row r="29" spans="1:5" x14ac:dyDescent="0.15">
      <c r="A29">
        <v>3</v>
      </c>
      <c r="B29" s="14">
        <v>87</v>
      </c>
      <c r="C29" s="13" t="s">
        <v>42</v>
      </c>
      <c r="D29" s="13" t="s">
        <v>43</v>
      </c>
      <c r="E29" s="23">
        <v>147.40000000000003</v>
      </c>
    </row>
    <row r="30" spans="1:5" x14ac:dyDescent="0.15">
      <c r="A30">
        <v>4</v>
      </c>
      <c r="B30" s="14">
        <v>110</v>
      </c>
      <c r="C30" s="13" t="s">
        <v>45</v>
      </c>
      <c r="D30" s="13" t="s">
        <v>46</v>
      </c>
      <c r="E30" s="23">
        <v>147.7475</v>
      </c>
    </row>
    <row r="31" spans="1:5" x14ac:dyDescent="0.15">
      <c r="A31">
        <v>5</v>
      </c>
      <c r="B31" s="14">
        <v>74</v>
      </c>
      <c r="C31" s="13" t="s">
        <v>48</v>
      </c>
      <c r="D31" s="13" t="s">
        <v>49</v>
      </c>
      <c r="E31" s="23">
        <v>148.82749999999999</v>
      </c>
    </row>
    <row r="33" spans="1:5" x14ac:dyDescent="0.15">
      <c r="A33" s="86" t="s">
        <v>394</v>
      </c>
    </row>
    <row r="34" spans="1:5" x14ac:dyDescent="0.15">
      <c r="A34">
        <v>1</v>
      </c>
      <c r="B34" s="14">
        <v>93</v>
      </c>
      <c r="C34" s="13" t="s">
        <v>156</v>
      </c>
      <c r="D34" s="13" t="s">
        <v>157</v>
      </c>
      <c r="E34" s="23">
        <v>138.04250000000002</v>
      </c>
    </row>
    <row r="35" spans="1:5" x14ac:dyDescent="0.15">
      <c r="A35">
        <v>2</v>
      </c>
      <c r="B35" s="14">
        <v>111</v>
      </c>
      <c r="C35" s="13" t="s">
        <v>160</v>
      </c>
      <c r="D35" s="13" t="s">
        <v>161</v>
      </c>
      <c r="E35" s="23">
        <v>146.10500000000002</v>
      </c>
    </row>
    <row r="36" spans="1:5" x14ac:dyDescent="0.15">
      <c r="A36">
        <v>3</v>
      </c>
      <c r="B36" s="14">
        <v>39</v>
      </c>
      <c r="C36" s="13" t="s">
        <v>163</v>
      </c>
      <c r="D36" s="13" t="s">
        <v>164</v>
      </c>
      <c r="E36" s="23">
        <v>148.98500000000001</v>
      </c>
    </row>
    <row r="37" spans="1:5" x14ac:dyDescent="0.15">
      <c r="A37">
        <v>4</v>
      </c>
      <c r="B37" s="14">
        <v>52</v>
      </c>
      <c r="C37" s="13" t="s">
        <v>166</v>
      </c>
      <c r="D37" s="13" t="s">
        <v>167</v>
      </c>
      <c r="E37" s="23">
        <v>154.08000000000001</v>
      </c>
    </row>
    <row r="38" spans="1:5" x14ac:dyDescent="0.15">
      <c r="A38">
        <v>5</v>
      </c>
      <c r="B38" s="14">
        <v>100</v>
      </c>
      <c r="C38" s="13" t="s">
        <v>169</v>
      </c>
      <c r="D38" s="13" t="s">
        <v>161</v>
      </c>
      <c r="E38" s="23">
        <v>156.29499999999999</v>
      </c>
    </row>
    <row r="39" spans="1:5" x14ac:dyDescent="0.15">
      <c r="A39">
        <v>6</v>
      </c>
      <c r="B39" s="14">
        <v>116</v>
      </c>
      <c r="C39" s="13" t="s">
        <v>171</v>
      </c>
      <c r="D39" s="13" t="s">
        <v>131</v>
      </c>
      <c r="E39" s="23">
        <v>162.27750000000003</v>
      </c>
    </row>
    <row r="41" spans="1:5" x14ac:dyDescent="0.15">
      <c r="A41" s="86" t="s">
        <v>395</v>
      </c>
    </row>
    <row r="42" spans="1:5" x14ac:dyDescent="0.15">
      <c r="A42">
        <v>1</v>
      </c>
      <c r="B42" s="14">
        <v>135</v>
      </c>
      <c r="C42" s="13" t="s">
        <v>314</v>
      </c>
      <c r="D42" s="13" t="s">
        <v>315</v>
      </c>
      <c r="E42" s="23">
        <v>187.04500000000002</v>
      </c>
    </row>
    <row r="43" spans="1:5" x14ac:dyDescent="0.15">
      <c r="A43">
        <v>2</v>
      </c>
      <c r="B43" s="14">
        <v>117</v>
      </c>
      <c r="C43" s="13" t="s">
        <v>318</v>
      </c>
      <c r="D43" s="13" t="s">
        <v>319</v>
      </c>
      <c r="E43" s="23">
        <v>202.64750000000004</v>
      </c>
    </row>
    <row r="44" spans="1:5" x14ac:dyDescent="0.15">
      <c r="A44">
        <v>3</v>
      </c>
      <c r="B44" s="14">
        <v>66</v>
      </c>
      <c r="C44" s="13" t="s">
        <v>321</v>
      </c>
      <c r="D44" s="13" t="s">
        <v>322</v>
      </c>
      <c r="E44" s="23">
        <v>205.33499999999998</v>
      </c>
    </row>
    <row r="46" spans="1:5" x14ac:dyDescent="0.15">
      <c r="A46" s="86" t="s">
        <v>396</v>
      </c>
    </row>
    <row r="47" spans="1:5" x14ac:dyDescent="0.15">
      <c r="B47" s="14">
        <v>63</v>
      </c>
      <c r="C47" s="13" t="s">
        <v>374</v>
      </c>
      <c r="D47" s="13" t="s">
        <v>279</v>
      </c>
      <c r="E47" s="23">
        <v>261.95</v>
      </c>
    </row>
  </sheetData>
  <pageMargins left="0.75" right="0.75" top="1" bottom="1" header="0.5" footer="0.5"/>
  <pageSetup paperSize="9" scale="97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70592-FB87-4693-985E-AC58FB7F210D}">
  <dimension ref="A1:AY128"/>
  <sheetViews>
    <sheetView tabSelected="1" zoomScaleNormal="100" workbookViewId="0">
      <pane xSplit="6" ySplit="1" topLeftCell="G2" activePane="bottomRight" state="frozen"/>
      <selection pane="topRight" activeCell="F1" sqref="F1"/>
      <selection pane="bottomLeft" activeCell="A3" sqref="A3"/>
      <selection pane="bottomRight" activeCell="I21" sqref="I21"/>
    </sheetView>
  </sheetViews>
  <sheetFormatPr baseColWidth="10" defaultColWidth="9.1640625" defaultRowHeight="13" x14ac:dyDescent="0.15"/>
  <cols>
    <col min="1" max="1" width="5.33203125" style="34" bestFit="1" customWidth="1"/>
    <col min="2" max="2" width="5.33203125" style="13" customWidth="1"/>
    <col min="3" max="3" width="4.1640625" style="14" bestFit="1" customWidth="1"/>
    <col min="4" max="4" width="29.5" style="13" bestFit="1" customWidth="1"/>
    <col min="5" max="5" width="23" style="13" bestFit="1" customWidth="1"/>
    <col min="6" max="6" width="5.6640625" style="14" bestFit="1" customWidth="1"/>
    <col min="7" max="7" width="7.83203125" style="15" customWidth="1"/>
    <col min="8" max="8" width="5" style="16" bestFit="1" customWidth="1"/>
    <col min="9" max="9" width="7.83203125" style="17" customWidth="1"/>
    <col min="10" max="10" width="4.83203125" style="18" bestFit="1" customWidth="1"/>
    <col min="11" max="11" width="7.83203125" style="32" customWidth="1"/>
    <col min="12" max="12" width="4.83203125" style="16" bestFit="1" customWidth="1"/>
    <col min="13" max="13" width="7.83203125" style="17" customWidth="1"/>
    <col min="14" max="14" width="4.83203125" style="18" bestFit="1" customWidth="1"/>
    <col min="15" max="15" width="7.83203125" style="32" customWidth="1"/>
    <col min="16" max="16" width="4.83203125" style="16" bestFit="1" customWidth="1"/>
    <col min="17" max="17" width="7.83203125" style="17" customWidth="1"/>
    <col min="18" max="18" width="5.5" style="18" customWidth="1"/>
    <col min="19" max="19" width="7.83203125" style="32" customWidth="1"/>
    <col min="20" max="20" width="5.5" style="16" bestFit="1" customWidth="1"/>
    <col min="21" max="21" width="7.83203125" style="17" customWidth="1"/>
    <col min="22" max="22" width="5.5" style="18" bestFit="1" customWidth="1"/>
    <col min="23" max="23" width="7.83203125" style="32" customWidth="1"/>
    <col min="24" max="24" width="5.5" style="16" bestFit="1" customWidth="1"/>
    <col min="25" max="25" width="7.83203125" style="17" customWidth="1"/>
    <col min="26" max="26" width="5.5" style="18" customWidth="1"/>
    <col min="27" max="27" width="7.83203125" style="32" customWidth="1"/>
    <col min="28" max="28" width="5.5" style="31" bestFit="1" customWidth="1"/>
    <col min="29" max="29" width="2.6640625" style="20" customWidth="1"/>
    <col min="30" max="30" width="8.33203125" style="21" bestFit="1" customWidth="1"/>
    <col min="31" max="31" width="7.1640625" style="22" customWidth="1"/>
    <col min="32" max="32" width="9.5" style="22" bestFit="1" customWidth="1"/>
    <col min="33" max="33" width="10.6640625" style="23" customWidth="1"/>
    <col min="34" max="47" width="8.1640625" style="24" hidden="1" customWidth="1"/>
    <col min="48" max="48" width="9.1640625" style="24" hidden="1" customWidth="1"/>
    <col min="49" max="49" width="11.5" style="13" hidden="1" customWidth="1"/>
    <col min="50" max="50" width="5.33203125" style="13" hidden="1" customWidth="1"/>
    <col min="51" max="51" width="6.33203125" style="25" customWidth="1"/>
    <col min="52" max="16384" width="9.1640625" style="13"/>
  </cols>
  <sheetData>
    <row r="1" spans="1:51" s="12" customFormat="1" ht="25.5" customHeight="1" x14ac:dyDescent="0.15">
      <c r="A1" s="33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4" t="s">
        <v>14</v>
      </c>
      <c r="P1" s="4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5" t="s">
        <v>20</v>
      </c>
      <c r="V1" s="5" t="s">
        <v>21</v>
      </c>
      <c r="W1" s="4" t="s">
        <v>22</v>
      </c>
      <c r="X1" s="4" t="s">
        <v>23</v>
      </c>
      <c r="Y1" s="5" t="s">
        <v>24</v>
      </c>
      <c r="Z1" s="5" t="s">
        <v>25</v>
      </c>
      <c r="AA1" s="4" t="s">
        <v>26</v>
      </c>
      <c r="AB1" s="6" t="s">
        <v>27</v>
      </c>
      <c r="AC1" s="7" t="s">
        <v>28</v>
      </c>
      <c r="AD1" s="8" t="s">
        <v>29</v>
      </c>
      <c r="AE1" s="9" t="s">
        <v>30</v>
      </c>
      <c r="AF1" s="9" t="s">
        <v>31</v>
      </c>
      <c r="AG1" s="10" t="s">
        <v>32</v>
      </c>
      <c r="AH1" s="10" t="s">
        <v>32</v>
      </c>
      <c r="AI1" s="10" t="s">
        <v>32</v>
      </c>
      <c r="AJ1" s="10" t="s">
        <v>32</v>
      </c>
      <c r="AK1" s="10" t="s">
        <v>32</v>
      </c>
      <c r="AL1" s="10" t="s">
        <v>32</v>
      </c>
      <c r="AM1" s="10" t="s">
        <v>32</v>
      </c>
      <c r="AN1" s="10" t="s">
        <v>32</v>
      </c>
      <c r="AO1" s="10" t="s">
        <v>32</v>
      </c>
      <c r="AP1" s="10" t="s">
        <v>32</v>
      </c>
      <c r="AQ1" s="10" t="s">
        <v>32</v>
      </c>
      <c r="AR1" s="10" t="s">
        <v>32</v>
      </c>
      <c r="AS1" s="10" t="s">
        <v>32</v>
      </c>
      <c r="AT1" s="10" t="s">
        <v>32</v>
      </c>
      <c r="AU1" s="10" t="s">
        <v>32</v>
      </c>
      <c r="AV1" s="10" t="s">
        <v>32</v>
      </c>
      <c r="AW1" s="10" t="s">
        <v>32</v>
      </c>
      <c r="AX1" s="10" t="s">
        <v>32</v>
      </c>
      <c r="AY1" s="11" t="s">
        <v>33</v>
      </c>
    </row>
    <row r="2" spans="1:51" x14ac:dyDescent="0.15">
      <c r="A2" s="34">
        <v>1</v>
      </c>
      <c r="B2" s="13" t="s">
        <v>34</v>
      </c>
      <c r="C2" s="14">
        <v>20</v>
      </c>
      <c r="D2" s="13" t="s">
        <v>35</v>
      </c>
      <c r="E2" s="13" t="s">
        <v>36</v>
      </c>
      <c r="F2" s="14" t="s">
        <v>37</v>
      </c>
      <c r="G2" s="15">
        <v>54.97</v>
      </c>
      <c r="I2" s="17">
        <v>34.049999999999997</v>
      </c>
      <c r="K2" s="19">
        <v>44.46</v>
      </c>
      <c r="M2" s="17">
        <v>69.94</v>
      </c>
      <c r="O2" s="19">
        <v>36.65</v>
      </c>
      <c r="Q2" s="17">
        <v>39.53</v>
      </c>
      <c r="S2" s="19">
        <v>58.9</v>
      </c>
      <c r="U2" s="17">
        <v>64.5</v>
      </c>
      <c r="W2" s="15">
        <v>41.57</v>
      </c>
      <c r="Y2" s="17">
        <v>48.03</v>
      </c>
      <c r="AA2" s="15">
        <v>41.22</v>
      </c>
      <c r="AB2" s="16"/>
      <c r="AC2" s="20">
        <f t="shared" ref="AC2:AC65" si="0">COUNTA(G2,I2,K2,M2,O2,Q2,S2,U2,W2,Y2,AA2)</f>
        <v>11</v>
      </c>
      <c r="AD2" s="21">
        <f t="shared" ref="AD2:AD65" si="1">IFERROR(G2+I2+K2+M2+O2+Q2+S2+U2+W2+Y2+AA2,"DNF")</f>
        <v>533.82000000000005</v>
      </c>
      <c r="AE2" s="22">
        <f t="shared" ref="AE2:AE65" si="2">H2+J2+L2+N2+P2+R2+T2+V2+X2+Z2+AB2</f>
        <v>0</v>
      </c>
      <c r="AF2" s="22">
        <f t="shared" ref="AF2:AF65" si="3">IF(AX2="",0,AX2)</f>
        <v>0</v>
      </c>
      <c r="AG2" s="23">
        <f t="shared" ref="AG2:AG65" si="4">IFERROR((AD2/4)+AE2+AF2,"DNF")</f>
        <v>133.45500000000001</v>
      </c>
      <c r="AT2" s="24">
        <f t="shared" ref="AT2:AT65" si="5">SUM(AJ2:AS2)</f>
        <v>0</v>
      </c>
      <c r="AU2" s="24">
        <f t="shared" ref="AU2:AU65" si="6">(AI2-AH2)-AT2</f>
        <v>0</v>
      </c>
      <c r="AV2" s="24">
        <v>9.375E-2</v>
      </c>
      <c r="AW2" s="13" t="str">
        <f t="shared" ref="AW2:AW65" si="7">IF((AI2-AH2)-AT2-AV2&lt;0.000000001,"",((AI2-AH2)-AT2-AV2)*24*60)</f>
        <v/>
      </c>
      <c r="AX2" s="13" t="str">
        <f t="shared" ref="AX2:AX65" si="8">IF(AW2="","",AW2*15)</f>
        <v/>
      </c>
    </row>
    <row r="3" spans="1:51" x14ac:dyDescent="0.15">
      <c r="A3" s="34">
        <v>2</v>
      </c>
      <c r="B3" s="13" t="s">
        <v>38</v>
      </c>
      <c r="C3" s="14">
        <v>115</v>
      </c>
      <c r="D3" s="13" t="s">
        <v>39</v>
      </c>
      <c r="E3" s="13" t="s">
        <v>40</v>
      </c>
      <c r="F3" s="14" t="s">
        <v>37</v>
      </c>
      <c r="G3" s="15">
        <v>63</v>
      </c>
      <c r="I3" s="17">
        <v>39.97</v>
      </c>
      <c r="K3" s="19">
        <v>47.22</v>
      </c>
      <c r="M3" s="17">
        <v>63.9</v>
      </c>
      <c r="O3" s="19">
        <v>41</v>
      </c>
      <c r="Q3" s="17">
        <v>43</v>
      </c>
      <c r="S3" s="19">
        <v>56.59</v>
      </c>
      <c r="U3" s="17">
        <v>72.16</v>
      </c>
      <c r="V3" s="18">
        <v>2</v>
      </c>
      <c r="W3" s="19">
        <v>45.28</v>
      </c>
      <c r="Y3" s="17">
        <v>55.75</v>
      </c>
      <c r="AA3" s="15">
        <v>44.47</v>
      </c>
      <c r="AB3" s="16"/>
      <c r="AC3" s="20">
        <f t="shared" si="0"/>
        <v>11</v>
      </c>
      <c r="AD3" s="21">
        <f t="shared" si="1"/>
        <v>572.34</v>
      </c>
      <c r="AE3" s="22">
        <f t="shared" si="2"/>
        <v>2</v>
      </c>
      <c r="AF3" s="22">
        <f t="shared" si="3"/>
        <v>0</v>
      </c>
      <c r="AG3" s="23">
        <f t="shared" si="4"/>
        <v>145.08500000000001</v>
      </c>
      <c r="AT3" s="24">
        <f t="shared" si="5"/>
        <v>0</v>
      </c>
      <c r="AU3" s="24">
        <f t="shared" si="6"/>
        <v>0</v>
      </c>
      <c r="AV3" s="24">
        <v>9.375E-2</v>
      </c>
      <c r="AW3" s="13" t="str">
        <f t="shared" si="7"/>
        <v/>
      </c>
      <c r="AX3" s="13" t="str">
        <f t="shared" si="8"/>
        <v/>
      </c>
    </row>
    <row r="4" spans="1:51" x14ac:dyDescent="0.15">
      <c r="A4" s="34">
        <v>3</v>
      </c>
      <c r="B4" s="13" t="s">
        <v>41</v>
      </c>
      <c r="C4" s="14">
        <v>87</v>
      </c>
      <c r="D4" s="13" t="s">
        <v>42</v>
      </c>
      <c r="E4" s="13" t="s">
        <v>43</v>
      </c>
      <c r="F4" s="14" t="s">
        <v>37</v>
      </c>
      <c r="G4" s="15">
        <v>60.28</v>
      </c>
      <c r="I4" s="17">
        <v>38.75</v>
      </c>
      <c r="K4" s="19">
        <v>44.37</v>
      </c>
      <c r="M4" s="17">
        <v>69.28</v>
      </c>
      <c r="O4" s="19">
        <v>41.47</v>
      </c>
      <c r="Q4" s="17">
        <v>44.44</v>
      </c>
      <c r="S4" s="19">
        <v>60.72</v>
      </c>
      <c r="U4" s="17">
        <v>71.599999999999994</v>
      </c>
      <c r="W4" s="19">
        <v>45</v>
      </c>
      <c r="Y4" s="17">
        <v>55.5</v>
      </c>
      <c r="AA4" s="15">
        <v>42.19</v>
      </c>
      <c r="AB4" s="16">
        <v>4</v>
      </c>
      <c r="AC4" s="20">
        <f t="shared" si="0"/>
        <v>11</v>
      </c>
      <c r="AD4" s="21">
        <f t="shared" si="1"/>
        <v>573.60000000000014</v>
      </c>
      <c r="AE4" s="22">
        <f t="shared" si="2"/>
        <v>4</v>
      </c>
      <c r="AF4" s="22">
        <f t="shared" si="3"/>
        <v>0</v>
      </c>
      <c r="AG4" s="23">
        <f t="shared" si="4"/>
        <v>147.40000000000003</v>
      </c>
      <c r="AT4" s="24">
        <f t="shared" si="5"/>
        <v>0</v>
      </c>
      <c r="AU4" s="24">
        <f t="shared" si="6"/>
        <v>0</v>
      </c>
      <c r="AV4" s="24">
        <v>0.10416666666666667</v>
      </c>
      <c r="AW4" s="13" t="str">
        <f t="shared" si="7"/>
        <v/>
      </c>
      <c r="AX4" s="13" t="str">
        <f t="shared" si="8"/>
        <v/>
      </c>
    </row>
    <row r="5" spans="1:51" x14ac:dyDescent="0.15">
      <c r="A5" s="34">
        <v>4</v>
      </c>
      <c r="B5" s="13" t="s">
        <v>44</v>
      </c>
      <c r="C5" s="14">
        <v>110</v>
      </c>
      <c r="D5" s="13" t="s">
        <v>45</v>
      </c>
      <c r="E5" s="13" t="s">
        <v>46</v>
      </c>
      <c r="F5" s="14" t="s">
        <v>37</v>
      </c>
      <c r="G5" s="15">
        <v>60.59</v>
      </c>
      <c r="I5" s="17">
        <v>38.85</v>
      </c>
      <c r="K5" s="19">
        <v>51.72</v>
      </c>
      <c r="M5" s="17">
        <v>62.13</v>
      </c>
      <c r="O5" s="19">
        <v>45.72</v>
      </c>
      <c r="Q5" s="17">
        <v>42.4</v>
      </c>
      <c r="S5" s="19">
        <v>66.349999999999994</v>
      </c>
      <c r="U5" s="17">
        <v>66.069999999999993</v>
      </c>
      <c r="V5" s="18">
        <v>2</v>
      </c>
      <c r="W5" s="19">
        <v>45.69</v>
      </c>
      <c r="Y5" s="17">
        <v>57.34</v>
      </c>
      <c r="AA5" s="15">
        <v>46.13</v>
      </c>
      <c r="AB5" s="16"/>
      <c r="AC5" s="20">
        <f t="shared" si="0"/>
        <v>11</v>
      </c>
      <c r="AD5" s="21">
        <f t="shared" si="1"/>
        <v>582.99</v>
      </c>
      <c r="AE5" s="22">
        <f t="shared" si="2"/>
        <v>2</v>
      </c>
      <c r="AF5" s="22">
        <f t="shared" si="3"/>
        <v>0</v>
      </c>
      <c r="AG5" s="23">
        <f t="shared" si="4"/>
        <v>147.7475</v>
      </c>
      <c r="AT5" s="24">
        <f t="shared" si="5"/>
        <v>0</v>
      </c>
      <c r="AU5" s="24">
        <f t="shared" si="6"/>
        <v>0</v>
      </c>
      <c r="AV5" s="24">
        <v>0.10416666666666667</v>
      </c>
      <c r="AW5" s="13" t="str">
        <f t="shared" si="7"/>
        <v/>
      </c>
      <c r="AX5" s="13" t="str">
        <f t="shared" si="8"/>
        <v/>
      </c>
    </row>
    <row r="6" spans="1:51" x14ac:dyDescent="0.15">
      <c r="A6" s="34">
        <v>5</v>
      </c>
      <c r="B6" s="13" t="s">
        <v>47</v>
      </c>
      <c r="C6" s="14">
        <v>74</v>
      </c>
      <c r="D6" s="13" t="s">
        <v>48</v>
      </c>
      <c r="E6" s="13" t="s">
        <v>49</v>
      </c>
      <c r="F6" s="14" t="s">
        <v>37</v>
      </c>
      <c r="G6" s="15">
        <v>53.22</v>
      </c>
      <c r="H6" s="16">
        <v>2</v>
      </c>
      <c r="I6" s="17">
        <v>36.97</v>
      </c>
      <c r="K6" s="19">
        <v>48.34</v>
      </c>
      <c r="M6" s="17">
        <v>70.91</v>
      </c>
      <c r="O6" s="19">
        <v>44.47</v>
      </c>
      <c r="Q6" s="17">
        <v>41.81</v>
      </c>
      <c r="S6" s="19">
        <v>57.53</v>
      </c>
      <c r="U6" s="17">
        <v>85.57</v>
      </c>
      <c r="V6" s="18">
        <v>2</v>
      </c>
      <c r="W6" s="19">
        <v>42.9</v>
      </c>
      <c r="Y6" s="17">
        <v>54.37</v>
      </c>
      <c r="AA6" s="15">
        <v>43.22</v>
      </c>
      <c r="AB6" s="16"/>
      <c r="AC6" s="20">
        <f t="shared" si="0"/>
        <v>11</v>
      </c>
      <c r="AD6" s="21">
        <f t="shared" si="1"/>
        <v>579.30999999999995</v>
      </c>
      <c r="AE6" s="22">
        <f t="shared" si="2"/>
        <v>4</v>
      </c>
      <c r="AF6" s="22">
        <f t="shared" si="3"/>
        <v>0</v>
      </c>
      <c r="AG6" s="23">
        <f t="shared" si="4"/>
        <v>148.82749999999999</v>
      </c>
      <c r="AT6" s="24">
        <f t="shared" si="5"/>
        <v>0</v>
      </c>
      <c r="AU6" s="24">
        <f t="shared" si="6"/>
        <v>0</v>
      </c>
      <c r="AV6" s="24">
        <v>9.375E-2</v>
      </c>
      <c r="AW6" s="13" t="str">
        <f t="shared" si="7"/>
        <v/>
      </c>
      <c r="AX6" s="13" t="str">
        <f t="shared" si="8"/>
        <v/>
      </c>
    </row>
    <row r="7" spans="1:51" x14ac:dyDescent="0.15">
      <c r="A7" s="34">
        <v>6</v>
      </c>
      <c r="B7" s="13" t="s">
        <v>50</v>
      </c>
      <c r="C7" s="14">
        <v>46</v>
      </c>
      <c r="D7" s="13" t="s">
        <v>51</v>
      </c>
      <c r="E7" s="13" t="s">
        <v>52</v>
      </c>
      <c r="F7" s="14" t="s">
        <v>37</v>
      </c>
      <c r="G7" s="15">
        <v>58.87</v>
      </c>
      <c r="I7" s="17">
        <v>38.07</v>
      </c>
      <c r="K7" s="19">
        <v>49.22</v>
      </c>
      <c r="M7" s="17">
        <v>66.75</v>
      </c>
      <c r="O7" s="19">
        <v>43.13</v>
      </c>
      <c r="Q7" s="17">
        <v>42.47</v>
      </c>
      <c r="S7" s="19">
        <v>62.94</v>
      </c>
      <c r="U7" s="17">
        <v>64.34</v>
      </c>
      <c r="V7" s="18">
        <v>2</v>
      </c>
      <c r="W7" s="19">
        <v>49.72</v>
      </c>
      <c r="Y7" s="17">
        <v>58.94</v>
      </c>
      <c r="AA7" s="19">
        <v>40.130000000000003</v>
      </c>
      <c r="AB7" s="16">
        <v>4</v>
      </c>
      <c r="AC7" s="20">
        <f t="shared" si="0"/>
        <v>11</v>
      </c>
      <c r="AD7" s="21">
        <f t="shared" si="1"/>
        <v>574.58000000000004</v>
      </c>
      <c r="AE7" s="22">
        <f t="shared" si="2"/>
        <v>6</v>
      </c>
      <c r="AF7" s="22">
        <f t="shared" si="3"/>
        <v>0</v>
      </c>
      <c r="AG7" s="23">
        <f t="shared" si="4"/>
        <v>149.64500000000001</v>
      </c>
      <c r="AT7" s="24">
        <f t="shared" si="5"/>
        <v>0</v>
      </c>
      <c r="AU7" s="24">
        <f t="shared" si="6"/>
        <v>0</v>
      </c>
      <c r="AV7" s="24">
        <v>9.375E-2</v>
      </c>
      <c r="AW7" s="13" t="str">
        <f t="shared" si="7"/>
        <v/>
      </c>
      <c r="AX7" s="13" t="str">
        <f t="shared" si="8"/>
        <v/>
      </c>
    </row>
    <row r="8" spans="1:51" x14ac:dyDescent="0.15">
      <c r="A8" s="34">
        <v>7</v>
      </c>
      <c r="B8" s="13" t="s">
        <v>53</v>
      </c>
      <c r="C8" s="14">
        <v>49</v>
      </c>
      <c r="D8" s="13" t="s">
        <v>54</v>
      </c>
      <c r="E8" s="13" t="s">
        <v>55</v>
      </c>
      <c r="F8" s="14" t="s">
        <v>37</v>
      </c>
      <c r="G8" s="15">
        <v>61.06</v>
      </c>
      <c r="H8" s="16">
        <v>2</v>
      </c>
      <c r="I8" s="17">
        <v>43.27</v>
      </c>
      <c r="K8" s="19">
        <v>53.18</v>
      </c>
      <c r="M8" s="17">
        <v>71.25</v>
      </c>
      <c r="O8" s="19">
        <v>49.16</v>
      </c>
      <c r="Q8" s="17">
        <v>45.34</v>
      </c>
      <c r="S8" s="19">
        <v>60.57</v>
      </c>
      <c r="U8" s="17">
        <v>79.16</v>
      </c>
      <c r="W8" s="19">
        <v>44.38</v>
      </c>
      <c r="Y8" s="17">
        <v>56.47</v>
      </c>
      <c r="AA8" s="19">
        <v>48.91</v>
      </c>
      <c r="AB8" s="16"/>
      <c r="AC8" s="20">
        <f t="shared" si="0"/>
        <v>11</v>
      </c>
      <c r="AD8" s="21">
        <f t="shared" si="1"/>
        <v>612.75</v>
      </c>
      <c r="AE8" s="22">
        <f t="shared" si="2"/>
        <v>2</v>
      </c>
      <c r="AF8" s="22">
        <f t="shared" si="3"/>
        <v>0</v>
      </c>
      <c r="AG8" s="23">
        <f t="shared" si="4"/>
        <v>155.1875</v>
      </c>
      <c r="AT8" s="24">
        <f t="shared" si="5"/>
        <v>0</v>
      </c>
      <c r="AU8" s="24">
        <f t="shared" si="6"/>
        <v>0</v>
      </c>
      <c r="AV8" s="24">
        <v>0.10416666666666667</v>
      </c>
      <c r="AW8" s="13" t="str">
        <f t="shared" si="7"/>
        <v/>
      </c>
      <c r="AX8" s="13" t="str">
        <f t="shared" si="8"/>
        <v/>
      </c>
    </row>
    <row r="9" spans="1:51" x14ac:dyDescent="0.15">
      <c r="A9" s="34">
        <v>8</v>
      </c>
      <c r="B9" s="13" t="s">
        <v>56</v>
      </c>
      <c r="C9" s="14">
        <v>3</v>
      </c>
      <c r="D9" s="13" t="s">
        <v>57</v>
      </c>
      <c r="E9" s="13" t="s">
        <v>58</v>
      </c>
      <c r="F9" s="14" t="s">
        <v>37</v>
      </c>
      <c r="G9" s="15">
        <v>55</v>
      </c>
      <c r="H9" s="16">
        <v>4</v>
      </c>
      <c r="I9" s="17">
        <v>44.19</v>
      </c>
      <c r="K9" s="19">
        <v>49.84</v>
      </c>
      <c r="M9" s="17">
        <v>68.34</v>
      </c>
      <c r="O9" s="19">
        <v>44.63</v>
      </c>
      <c r="Q9" s="17">
        <v>49.66</v>
      </c>
      <c r="S9" s="19">
        <v>59.13</v>
      </c>
      <c r="U9" s="17">
        <v>67.91</v>
      </c>
      <c r="W9" s="19">
        <v>70.900000000000006</v>
      </c>
      <c r="Y9" s="17">
        <v>58.34</v>
      </c>
      <c r="AA9" s="19">
        <v>42</v>
      </c>
      <c r="AB9" s="16"/>
      <c r="AC9" s="20">
        <f t="shared" si="0"/>
        <v>11</v>
      </c>
      <c r="AD9" s="21">
        <f t="shared" si="1"/>
        <v>609.93999999999994</v>
      </c>
      <c r="AE9" s="22">
        <f t="shared" si="2"/>
        <v>4</v>
      </c>
      <c r="AF9" s="22">
        <f t="shared" si="3"/>
        <v>0</v>
      </c>
      <c r="AG9" s="23">
        <f t="shared" si="4"/>
        <v>156.48499999999999</v>
      </c>
      <c r="AT9" s="24">
        <f t="shared" si="5"/>
        <v>0</v>
      </c>
      <c r="AU9" s="24">
        <f t="shared" si="6"/>
        <v>0</v>
      </c>
      <c r="AV9" s="24">
        <v>0.10416666666666667</v>
      </c>
      <c r="AW9" s="13" t="str">
        <f t="shared" si="7"/>
        <v/>
      </c>
      <c r="AX9" s="13" t="str">
        <f t="shared" si="8"/>
        <v/>
      </c>
    </row>
    <row r="10" spans="1:51" x14ac:dyDescent="0.15">
      <c r="A10" s="34">
        <v>9</v>
      </c>
      <c r="B10" s="13" t="s">
        <v>59</v>
      </c>
      <c r="C10" s="14">
        <v>79</v>
      </c>
      <c r="D10" s="13" t="s">
        <v>60</v>
      </c>
      <c r="E10" s="13" t="s">
        <v>61</v>
      </c>
      <c r="F10" s="14" t="s">
        <v>37</v>
      </c>
      <c r="G10" s="15">
        <v>62.72</v>
      </c>
      <c r="H10" s="16">
        <v>2</v>
      </c>
      <c r="I10" s="17">
        <v>36.97</v>
      </c>
      <c r="K10" s="19">
        <v>49.5</v>
      </c>
      <c r="M10" s="17">
        <v>74.63</v>
      </c>
      <c r="O10" s="19">
        <v>44.47</v>
      </c>
      <c r="Q10" s="17">
        <v>52.53</v>
      </c>
      <c r="S10" s="19">
        <v>65.16</v>
      </c>
      <c r="T10" s="26"/>
      <c r="U10" s="17">
        <v>82.1</v>
      </c>
      <c r="V10" s="18">
        <v>2</v>
      </c>
      <c r="W10" s="19">
        <v>46.88</v>
      </c>
      <c r="Y10" s="17">
        <v>62.41</v>
      </c>
      <c r="AA10" s="19">
        <v>44.53</v>
      </c>
      <c r="AB10" s="16"/>
      <c r="AC10" s="20">
        <f t="shared" si="0"/>
        <v>11</v>
      </c>
      <c r="AD10" s="21">
        <f t="shared" si="1"/>
        <v>621.89999999999986</v>
      </c>
      <c r="AE10" s="22">
        <f t="shared" si="2"/>
        <v>4</v>
      </c>
      <c r="AF10" s="22">
        <f t="shared" si="3"/>
        <v>0</v>
      </c>
      <c r="AG10" s="23">
        <f t="shared" si="4"/>
        <v>159.47499999999997</v>
      </c>
      <c r="AT10" s="24">
        <f t="shared" si="5"/>
        <v>0</v>
      </c>
      <c r="AU10" s="24">
        <f t="shared" si="6"/>
        <v>0</v>
      </c>
      <c r="AV10" s="24">
        <v>0.10416666666666667</v>
      </c>
      <c r="AW10" s="13" t="str">
        <f t="shared" si="7"/>
        <v/>
      </c>
      <c r="AX10" s="13" t="str">
        <f t="shared" si="8"/>
        <v/>
      </c>
    </row>
    <row r="11" spans="1:51" x14ac:dyDescent="0.15">
      <c r="A11" s="34">
        <v>10</v>
      </c>
      <c r="B11" s="13" t="s">
        <v>62</v>
      </c>
      <c r="C11" s="14">
        <v>103</v>
      </c>
      <c r="D11" s="13" t="s">
        <v>63</v>
      </c>
      <c r="E11" s="13" t="s">
        <v>64</v>
      </c>
      <c r="F11" s="14" t="s">
        <v>37</v>
      </c>
      <c r="G11" s="15">
        <v>72.75</v>
      </c>
      <c r="I11" s="17">
        <v>47.35</v>
      </c>
      <c r="K11" s="19">
        <v>55.81</v>
      </c>
      <c r="M11" s="17">
        <v>78.12</v>
      </c>
      <c r="O11" s="19">
        <v>51.75</v>
      </c>
      <c r="Q11" s="17">
        <v>53.12</v>
      </c>
      <c r="S11" s="19">
        <v>62.09</v>
      </c>
      <c r="U11" s="17">
        <v>86.59</v>
      </c>
      <c r="W11" s="19">
        <v>45.75</v>
      </c>
      <c r="Y11" s="17">
        <v>56.59</v>
      </c>
      <c r="AA11" s="19">
        <v>48.35</v>
      </c>
      <c r="AB11" s="16"/>
      <c r="AC11" s="20">
        <f t="shared" si="0"/>
        <v>11</v>
      </c>
      <c r="AD11" s="21">
        <f t="shared" si="1"/>
        <v>658.2700000000001</v>
      </c>
      <c r="AE11" s="22">
        <f t="shared" si="2"/>
        <v>0</v>
      </c>
      <c r="AF11" s="22">
        <f t="shared" si="3"/>
        <v>0</v>
      </c>
      <c r="AG11" s="23">
        <f t="shared" si="4"/>
        <v>164.56750000000002</v>
      </c>
      <c r="AT11" s="24">
        <f t="shared" si="5"/>
        <v>0</v>
      </c>
      <c r="AU11" s="24">
        <f t="shared" si="6"/>
        <v>0</v>
      </c>
      <c r="AV11" s="24">
        <v>0.10416666666666667</v>
      </c>
      <c r="AW11" s="13" t="str">
        <f t="shared" si="7"/>
        <v/>
      </c>
      <c r="AX11" s="13" t="str">
        <f t="shared" si="8"/>
        <v/>
      </c>
    </row>
    <row r="12" spans="1:51" x14ac:dyDescent="0.15">
      <c r="A12" s="34">
        <v>11</v>
      </c>
      <c r="B12" s="13" t="s">
        <v>65</v>
      </c>
      <c r="C12" s="14">
        <v>77</v>
      </c>
      <c r="D12" s="13" t="s">
        <v>66</v>
      </c>
      <c r="E12" s="13" t="s">
        <v>67</v>
      </c>
      <c r="F12" s="14" t="s">
        <v>37</v>
      </c>
      <c r="G12" s="15">
        <v>62.55</v>
      </c>
      <c r="I12" s="17">
        <v>44.19</v>
      </c>
      <c r="K12" s="19">
        <v>58.4</v>
      </c>
      <c r="M12" s="17">
        <v>78.87</v>
      </c>
      <c r="O12" s="19">
        <v>49.9</v>
      </c>
      <c r="Q12" s="17">
        <v>62.71</v>
      </c>
      <c r="S12" s="19">
        <v>66.88</v>
      </c>
      <c r="U12" s="17">
        <v>75.62</v>
      </c>
      <c r="W12" s="19">
        <v>49.06</v>
      </c>
      <c r="Y12" s="17">
        <v>59.65</v>
      </c>
      <c r="AA12" s="19">
        <v>51.22</v>
      </c>
      <c r="AB12" s="16"/>
      <c r="AC12" s="20">
        <f t="shared" si="0"/>
        <v>11</v>
      </c>
      <c r="AD12" s="21">
        <f t="shared" si="1"/>
        <v>659.05</v>
      </c>
      <c r="AE12" s="22">
        <f t="shared" si="2"/>
        <v>0</v>
      </c>
      <c r="AF12" s="22">
        <f t="shared" si="3"/>
        <v>0</v>
      </c>
      <c r="AG12" s="23">
        <f t="shared" si="4"/>
        <v>164.76249999999999</v>
      </c>
      <c r="AT12" s="24">
        <f t="shared" si="5"/>
        <v>0</v>
      </c>
      <c r="AU12" s="24">
        <f t="shared" si="6"/>
        <v>0</v>
      </c>
      <c r="AV12" s="24">
        <v>0.10416666666666667</v>
      </c>
      <c r="AW12" s="13" t="str">
        <f t="shared" si="7"/>
        <v/>
      </c>
      <c r="AX12" s="13" t="str">
        <f t="shared" si="8"/>
        <v/>
      </c>
    </row>
    <row r="13" spans="1:51" x14ac:dyDescent="0.15">
      <c r="A13" s="34">
        <v>12</v>
      </c>
      <c r="B13" s="13" t="s">
        <v>68</v>
      </c>
      <c r="C13" s="14">
        <v>106</v>
      </c>
      <c r="D13" s="13" t="s">
        <v>69</v>
      </c>
      <c r="E13" s="13" t="s">
        <v>70</v>
      </c>
      <c r="F13" s="14" t="s">
        <v>37</v>
      </c>
      <c r="G13" s="15">
        <v>66.62</v>
      </c>
      <c r="I13" s="17">
        <v>44</v>
      </c>
      <c r="K13" s="19">
        <v>57.75</v>
      </c>
      <c r="M13" s="17">
        <v>88.53</v>
      </c>
      <c r="O13" s="19">
        <v>49.94</v>
      </c>
      <c r="Q13" s="17">
        <v>54.09</v>
      </c>
      <c r="S13" s="19">
        <v>70.59</v>
      </c>
      <c r="U13" s="17">
        <v>78.19</v>
      </c>
      <c r="W13" s="19">
        <v>51.44</v>
      </c>
      <c r="Y13" s="17">
        <v>68.75</v>
      </c>
      <c r="AA13" s="19">
        <v>47.5</v>
      </c>
      <c r="AB13" s="16"/>
      <c r="AC13" s="20">
        <f t="shared" si="0"/>
        <v>11</v>
      </c>
      <c r="AD13" s="21">
        <f t="shared" si="1"/>
        <v>677.4</v>
      </c>
      <c r="AE13" s="22">
        <f t="shared" si="2"/>
        <v>0</v>
      </c>
      <c r="AF13" s="22">
        <f t="shared" si="3"/>
        <v>0</v>
      </c>
      <c r="AG13" s="23">
        <f t="shared" si="4"/>
        <v>169.35</v>
      </c>
      <c r="AT13" s="24">
        <f t="shared" si="5"/>
        <v>0</v>
      </c>
      <c r="AU13" s="24">
        <f t="shared" si="6"/>
        <v>0</v>
      </c>
      <c r="AV13" s="24">
        <v>9.375E-2</v>
      </c>
      <c r="AW13" s="13" t="str">
        <f t="shared" si="7"/>
        <v/>
      </c>
      <c r="AX13" s="13" t="str">
        <f t="shared" si="8"/>
        <v/>
      </c>
    </row>
    <row r="14" spans="1:51" s="25" customFormat="1" x14ac:dyDescent="0.15">
      <c r="A14" s="34">
        <v>13</v>
      </c>
      <c r="B14" s="13" t="s">
        <v>71</v>
      </c>
      <c r="C14" s="14">
        <v>33</v>
      </c>
      <c r="D14" s="13" t="s">
        <v>72</v>
      </c>
      <c r="E14" s="13" t="s">
        <v>73</v>
      </c>
      <c r="F14" s="14" t="s">
        <v>37</v>
      </c>
      <c r="G14" s="15">
        <v>68.900000000000006</v>
      </c>
      <c r="H14" s="16"/>
      <c r="I14" s="17">
        <v>50.11</v>
      </c>
      <c r="J14" s="18"/>
      <c r="K14" s="19">
        <v>57.28</v>
      </c>
      <c r="L14" s="16"/>
      <c r="M14" s="17">
        <v>84.13</v>
      </c>
      <c r="N14" s="18"/>
      <c r="O14" s="19">
        <v>56.84</v>
      </c>
      <c r="P14" s="16"/>
      <c r="Q14" s="17">
        <v>47.71</v>
      </c>
      <c r="R14" s="18"/>
      <c r="S14" s="19">
        <v>68.19</v>
      </c>
      <c r="T14" s="16"/>
      <c r="U14" s="17">
        <v>77.5</v>
      </c>
      <c r="V14" s="18"/>
      <c r="W14" s="19">
        <v>49.65</v>
      </c>
      <c r="X14" s="16"/>
      <c r="Y14" s="17">
        <v>63.91</v>
      </c>
      <c r="Z14" s="18"/>
      <c r="AA14" s="19">
        <v>58.69</v>
      </c>
      <c r="AB14" s="16"/>
      <c r="AC14" s="20">
        <f t="shared" si="0"/>
        <v>11</v>
      </c>
      <c r="AD14" s="21">
        <f t="shared" si="1"/>
        <v>682.90999999999985</v>
      </c>
      <c r="AE14" s="22">
        <f t="shared" si="2"/>
        <v>0</v>
      </c>
      <c r="AF14" s="22">
        <f t="shared" si="3"/>
        <v>0</v>
      </c>
      <c r="AG14" s="23">
        <f t="shared" si="4"/>
        <v>170.72749999999996</v>
      </c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>
        <f t="shared" si="5"/>
        <v>0</v>
      </c>
      <c r="AU14" s="24">
        <f t="shared" si="6"/>
        <v>0</v>
      </c>
      <c r="AV14" s="24">
        <v>9.375E-2</v>
      </c>
      <c r="AW14" s="13" t="str">
        <f t="shared" si="7"/>
        <v/>
      </c>
      <c r="AX14" s="13" t="str">
        <f t="shared" si="8"/>
        <v/>
      </c>
    </row>
    <row r="15" spans="1:51" s="25" customFormat="1" x14ac:dyDescent="0.15">
      <c r="A15" s="34">
        <v>14</v>
      </c>
      <c r="B15" s="13" t="s">
        <v>74</v>
      </c>
      <c r="C15" s="14">
        <v>24</v>
      </c>
      <c r="D15" s="13" t="s">
        <v>75</v>
      </c>
      <c r="E15" s="13" t="s">
        <v>76</v>
      </c>
      <c r="F15" s="14" t="s">
        <v>37</v>
      </c>
      <c r="G15" s="15">
        <v>68.44</v>
      </c>
      <c r="H15" s="16"/>
      <c r="I15" s="17">
        <v>48.66</v>
      </c>
      <c r="J15" s="18"/>
      <c r="K15" s="19">
        <v>63.09</v>
      </c>
      <c r="L15" s="16"/>
      <c r="M15" s="17">
        <v>85.47</v>
      </c>
      <c r="N15" s="18"/>
      <c r="O15" s="19">
        <v>52.03</v>
      </c>
      <c r="P15" s="16"/>
      <c r="Q15" s="17">
        <v>47.47</v>
      </c>
      <c r="R15" s="18"/>
      <c r="S15" s="19">
        <v>74.56</v>
      </c>
      <c r="T15" s="16"/>
      <c r="U15" s="17">
        <v>88.19</v>
      </c>
      <c r="V15" s="18"/>
      <c r="W15" s="19">
        <v>53.69</v>
      </c>
      <c r="X15" s="16"/>
      <c r="Y15" s="17">
        <v>61.81</v>
      </c>
      <c r="Z15" s="18"/>
      <c r="AA15" s="19">
        <v>52.62</v>
      </c>
      <c r="AB15" s="16"/>
      <c r="AC15" s="20">
        <f t="shared" si="0"/>
        <v>11</v>
      </c>
      <c r="AD15" s="21">
        <f t="shared" si="1"/>
        <v>696.02999999999986</v>
      </c>
      <c r="AE15" s="22">
        <f t="shared" si="2"/>
        <v>0</v>
      </c>
      <c r="AF15" s="22">
        <f t="shared" si="3"/>
        <v>0</v>
      </c>
      <c r="AG15" s="23">
        <f t="shared" si="4"/>
        <v>174.00749999999996</v>
      </c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>
        <f t="shared" si="5"/>
        <v>0</v>
      </c>
      <c r="AU15" s="24">
        <f t="shared" si="6"/>
        <v>0</v>
      </c>
      <c r="AV15" s="24">
        <v>9.375E-2</v>
      </c>
      <c r="AW15" s="13" t="str">
        <f t="shared" si="7"/>
        <v/>
      </c>
      <c r="AX15" s="13" t="str">
        <f t="shared" si="8"/>
        <v/>
      </c>
    </row>
    <row r="16" spans="1:51" s="25" customFormat="1" x14ac:dyDescent="0.15">
      <c r="A16" s="34">
        <v>15</v>
      </c>
      <c r="B16" s="13" t="s">
        <v>77</v>
      </c>
      <c r="C16" s="14">
        <v>85</v>
      </c>
      <c r="D16" s="13" t="s">
        <v>78</v>
      </c>
      <c r="E16" s="13" t="s">
        <v>79</v>
      </c>
      <c r="F16" s="14" t="s">
        <v>37</v>
      </c>
      <c r="G16" s="15">
        <v>64.400000000000006</v>
      </c>
      <c r="H16" s="16"/>
      <c r="I16" s="17">
        <v>44</v>
      </c>
      <c r="J16" s="18"/>
      <c r="K16" s="19">
        <v>59.03</v>
      </c>
      <c r="L16" s="16"/>
      <c r="M16" s="17">
        <v>96.63</v>
      </c>
      <c r="N16" s="18"/>
      <c r="O16" s="19">
        <v>50.81</v>
      </c>
      <c r="P16" s="16"/>
      <c r="Q16" s="17">
        <v>49.66</v>
      </c>
      <c r="R16" s="18"/>
      <c r="S16" s="19">
        <v>75.69</v>
      </c>
      <c r="T16" s="16"/>
      <c r="U16" s="17">
        <v>85.72</v>
      </c>
      <c r="V16" s="18"/>
      <c r="W16" s="19">
        <v>55.6</v>
      </c>
      <c r="X16" s="16"/>
      <c r="Y16" s="17">
        <v>74.78</v>
      </c>
      <c r="Z16" s="18"/>
      <c r="AA16" s="19">
        <v>55.19</v>
      </c>
      <c r="AB16" s="16"/>
      <c r="AC16" s="20">
        <f t="shared" si="0"/>
        <v>11</v>
      </c>
      <c r="AD16" s="21">
        <f t="shared" si="1"/>
        <v>711.51</v>
      </c>
      <c r="AE16" s="22">
        <f t="shared" si="2"/>
        <v>0</v>
      </c>
      <c r="AF16" s="22">
        <f t="shared" si="3"/>
        <v>0</v>
      </c>
      <c r="AG16" s="23">
        <f t="shared" si="4"/>
        <v>177.8775</v>
      </c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>
        <f t="shared" si="5"/>
        <v>0</v>
      </c>
      <c r="AU16" s="24">
        <f t="shared" si="6"/>
        <v>0</v>
      </c>
      <c r="AV16" s="24">
        <v>9.375E-2</v>
      </c>
      <c r="AW16" s="13" t="str">
        <f t="shared" si="7"/>
        <v/>
      </c>
      <c r="AX16" s="13" t="str">
        <f t="shared" si="8"/>
        <v/>
      </c>
    </row>
    <row r="17" spans="1:50" s="25" customFormat="1" x14ac:dyDescent="0.15">
      <c r="A17" s="34">
        <v>16</v>
      </c>
      <c r="B17" s="13" t="s">
        <v>80</v>
      </c>
      <c r="C17" s="14">
        <v>38</v>
      </c>
      <c r="D17" s="13" t="s">
        <v>81</v>
      </c>
      <c r="E17" s="13" t="s">
        <v>82</v>
      </c>
      <c r="F17" s="14" t="s">
        <v>37</v>
      </c>
      <c r="G17" s="15">
        <v>61.72</v>
      </c>
      <c r="H17" s="16">
        <v>2</v>
      </c>
      <c r="I17" s="17">
        <v>38.659999999999997</v>
      </c>
      <c r="J17" s="18"/>
      <c r="K17" s="19">
        <v>47.22</v>
      </c>
      <c r="L17" s="16"/>
      <c r="M17" s="17">
        <v>71.930000000000007</v>
      </c>
      <c r="N17" s="18"/>
      <c r="O17" s="19">
        <v>41.18</v>
      </c>
      <c r="P17" s="16"/>
      <c r="Q17" s="17">
        <v>63.63</v>
      </c>
      <c r="R17" s="18">
        <v>20</v>
      </c>
      <c r="S17" s="19">
        <v>66.63</v>
      </c>
      <c r="T17" s="16"/>
      <c r="U17" s="17">
        <v>68.53</v>
      </c>
      <c r="V17" s="18">
        <v>2</v>
      </c>
      <c r="W17" s="19">
        <v>53.94</v>
      </c>
      <c r="X17" s="16"/>
      <c r="Y17" s="17">
        <v>66.94</v>
      </c>
      <c r="Z17" s="18"/>
      <c r="AA17" s="19">
        <v>45.34</v>
      </c>
      <c r="AB17" s="16"/>
      <c r="AC17" s="20">
        <f t="shared" si="0"/>
        <v>11</v>
      </c>
      <c r="AD17" s="21">
        <f t="shared" si="1"/>
        <v>625.72000000000014</v>
      </c>
      <c r="AE17" s="22">
        <f t="shared" si="2"/>
        <v>24</v>
      </c>
      <c r="AF17" s="22">
        <f t="shared" si="3"/>
        <v>0</v>
      </c>
      <c r="AG17" s="23">
        <f t="shared" si="4"/>
        <v>180.43000000000004</v>
      </c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>
        <f t="shared" si="5"/>
        <v>0</v>
      </c>
      <c r="AU17" s="24">
        <f t="shared" si="6"/>
        <v>0</v>
      </c>
      <c r="AV17" s="24">
        <v>9.375E-2</v>
      </c>
      <c r="AW17" s="13" t="str">
        <f t="shared" si="7"/>
        <v/>
      </c>
      <c r="AX17" s="13" t="str">
        <f t="shared" si="8"/>
        <v/>
      </c>
    </row>
    <row r="18" spans="1:50" s="25" customFormat="1" x14ac:dyDescent="0.15">
      <c r="A18" s="34">
        <v>17</v>
      </c>
      <c r="B18" s="13" t="s">
        <v>83</v>
      </c>
      <c r="C18" s="14">
        <v>35</v>
      </c>
      <c r="D18" s="13" t="s">
        <v>84</v>
      </c>
      <c r="E18" s="13" t="s">
        <v>85</v>
      </c>
      <c r="F18" s="14" t="s">
        <v>37</v>
      </c>
      <c r="G18" s="15">
        <v>74.16</v>
      </c>
      <c r="H18" s="16"/>
      <c r="I18" s="17">
        <v>53.47</v>
      </c>
      <c r="J18" s="18"/>
      <c r="K18" s="19">
        <v>61.66</v>
      </c>
      <c r="L18" s="16"/>
      <c r="M18" s="17">
        <v>99.84</v>
      </c>
      <c r="N18" s="18"/>
      <c r="O18" s="19">
        <v>56.62</v>
      </c>
      <c r="P18" s="16"/>
      <c r="Q18" s="17">
        <v>52.09</v>
      </c>
      <c r="R18" s="18"/>
      <c r="S18" s="19">
        <v>76.37</v>
      </c>
      <c r="T18" s="16"/>
      <c r="U18" s="17">
        <v>81.88</v>
      </c>
      <c r="V18" s="18">
        <v>2</v>
      </c>
      <c r="W18" s="19">
        <v>53.62</v>
      </c>
      <c r="X18" s="16"/>
      <c r="Y18" s="17">
        <v>69.650000000000006</v>
      </c>
      <c r="Z18" s="18"/>
      <c r="AA18" s="19">
        <v>57.31</v>
      </c>
      <c r="AB18" s="16"/>
      <c r="AC18" s="20">
        <f t="shared" si="0"/>
        <v>11</v>
      </c>
      <c r="AD18" s="21">
        <f t="shared" si="1"/>
        <v>736.67000000000007</v>
      </c>
      <c r="AE18" s="22">
        <f t="shared" si="2"/>
        <v>2</v>
      </c>
      <c r="AF18" s="22">
        <f t="shared" si="3"/>
        <v>0</v>
      </c>
      <c r="AG18" s="23">
        <f t="shared" si="4"/>
        <v>186.16750000000002</v>
      </c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>
        <f t="shared" si="5"/>
        <v>0</v>
      </c>
      <c r="AU18" s="24">
        <f t="shared" si="6"/>
        <v>0</v>
      </c>
      <c r="AV18" s="24">
        <v>9.375E-2</v>
      </c>
      <c r="AW18" s="13" t="str">
        <f t="shared" si="7"/>
        <v/>
      </c>
      <c r="AX18" s="13" t="str">
        <f t="shared" si="8"/>
        <v/>
      </c>
    </row>
    <row r="19" spans="1:50" s="25" customFormat="1" x14ac:dyDescent="0.15">
      <c r="A19" s="34">
        <v>18</v>
      </c>
      <c r="B19" s="13" t="s">
        <v>86</v>
      </c>
      <c r="C19" s="14">
        <v>4</v>
      </c>
      <c r="D19" s="13" t="s">
        <v>87</v>
      </c>
      <c r="E19" s="13" t="s">
        <v>88</v>
      </c>
      <c r="F19" s="14" t="s">
        <v>37</v>
      </c>
      <c r="G19" s="15">
        <v>74.06</v>
      </c>
      <c r="H19" s="16"/>
      <c r="I19" s="17">
        <v>50.71</v>
      </c>
      <c r="J19" s="18"/>
      <c r="K19" s="19">
        <v>64.66</v>
      </c>
      <c r="L19" s="16"/>
      <c r="M19" s="17">
        <v>99.5</v>
      </c>
      <c r="N19" s="18"/>
      <c r="O19" s="19">
        <v>60.47</v>
      </c>
      <c r="P19" s="16"/>
      <c r="Q19" s="17">
        <v>57.15</v>
      </c>
      <c r="R19" s="18"/>
      <c r="S19" s="19">
        <v>85.19</v>
      </c>
      <c r="T19" s="16"/>
      <c r="U19" s="17">
        <v>81.59</v>
      </c>
      <c r="V19" s="18"/>
      <c r="W19" s="19">
        <v>56.34</v>
      </c>
      <c r="X19" s="16"/>
      <c r="Y19" s="17">
        <v>75.88</v>
      </c>
      <c r="Z19" s="18"/>
      <c r="AA19" s="19">
        <v>54.6</v>
      </c>
      <c r="AB19" s="16"/>
      <c r="AC19" s="20">
        <f t="shared" si="0"/>
        <v>11</v>
      </c>
      <c r="AD19" s="21">
        <f t="shared" si="1"/>
        <v>760.15</v>
      </c>
      <c r="AE19" s="22">
        <f t="shared" si="2"/>
        <v>0</v>
      </c>
      <c r="AF19" s="22">
        <f t="shared" si="3"/>
        <v>0</v>
      </c>
      <c r="AG19" s="23">
        <f t="shared" si="4"/>
        <v>190.03749999999999</v>
      </c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>
        <f t="shared" si="5"/>
        <v>0</v>
      </c>
      <c r="AU19" s="24">
        <f t="shared" si="6"/>
        <v>0</v>
      </c>
      <c r="AV19" s="24">
        <v>9.375E-2</v>
      </c>
      <c r="AW19" s="13" t="str">
        <f t="shared" si="7"/>
        <v/>
      </c>
      <c r="AX19" s="13" t="str">
        <f t="shared" si="8"/>
        <v/>
      </c>
    </row>
    <row r="20" spans="1:50" s="25" customFormat="1" x14ac:dyDescent="0.15">
      <c r="A20" s="34">
        <v>19</v>
      </c>
      <c r="B20" s="13" t="s">
        <v>89</v>
      </c>
      <c r="C20" s="14">
        <v>8</v>
      </c>
      <c r="D20" s="13" t="s">
        <v>90</v>
      </c>
      <c r="E20" s="13" t="s">
        <v>91</v>
      </c>
      <c r="F20" s="14" t="s">
        <v>37</v>
      </c>
      <c r="G20" s="15">
        <v>80.66</v>
      </c>
      <c r="H20" s="16"/>
      <c r="I20" s="17">
        <v>62.8</v>
      </c>
      <c r="J20" s="18"/>
      <c r="K20" s="19">
        <v>71.849999999999994</v>
      </c>
      <c r="L20" s="16"/>
      <c r="M20" s="17">
        <v>97.44</v>
      </c>
      <c r="N20" s="18"/>
      <c r="O20" s="19">
        <v>59.59</v>
      </c>
      <c r="P20" s="16"/>
      <c r="Q20" s="17">
        <v>67.03</v>
      </c>
      <c r="R20" s="18"/>
      <c r="S20" s="19">
        <v>86.31</v>
      </c>
      <c r="T20" s="16"/>
      <c r="U20" s="17">
        <v>107.47</v>
      </c>
      <c r="V20" s="18"/>
      <c r="W20" s="19">
        <v>57.96</v>
      </c>
      <c r="X20" s="16"/>
      <c r="Y20" s="17">
        <v>86.22</v>
      </c>
      <c r="Z20" s="18"/>
      <c r="AA20" s="19">
        <v>64.75</v>
      </c>
      <c r="AB20" s="16"/>
      <c r="AC20" s="20">
        <f t="shared" si="0"/>
        <v>11</v>
      </c>
      <c r="AD20" s="21">
        <f t="shared" si="1"/>
        <v>842.08000000000015</v>
      </c>
      <c r="AE20" s="22">
        <f t="shared" si="2"/>
        <v>0</v>
      </c>
      <c r="AF20" s="22">
        <f t="shared" si="3"/>
        <v>0</v>
      </c>
      <c r="AG20" s="23">
        <f t="shared" si="4"/>
        <v>210.52000000000004</v>
      </c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>
        <f t="shared" si="5"/>
        <v>0</v>
      </c>
      <c r="AU20" s="24">
        <f t="shared" si="6"/>
        <v>0</v>
      </c>
      <c r="AV20" s="24">
        <v>9.375E-2</v>
      </c>
      <c r="AW20" s="13" t="str">
        <f t="shared" si="7"/>
        <v/>
      </c>
      <c r="AX20" s="13" t="str">
        <f t="shared" si="8"/>
        <v/>
      </c>
    </row>
    <row r="21" spans="1:50" s="62" customFormat="1" ht="14" thickBot="1" x14ac:dyDescent="0.2">
      <c r="A21" s="49">
        <v>20</v>
      </c>
      <c r="B21" s="50" t="s">
        <v>92</v>
      </c>
      <c r="C21" s="51">
        <v>30</v>
      </c>
      <c r="D21" s="50" t="s">
        <v>93</v>
      </c>
      <c r="E21" s="50" t="s">
        <v>94</v>
      </c>
      <c r="F21" s="51" t="s">
        <v>37</v>
      </c>
      <c r="G21" s="52">
        <v>83.22</v>
      </c>
      <c r="H21" s="53">
        <v>4</v>
      </c>
      <c r="I21" s="54">
        <v>57.84</v>
      </c>
      <c r="J21" s="55"/>
      <c r="K21" s="56">
        <v>92.7</v>
      </c>
      <c r="L21" s="53">
        <v>20</v>
      </c>
      <c r="M21" s="54">
        <v>90.44</v>
      </c>
      <c r="N21" s="55"/>
      <c r="O21" s="56">
        <v>70.53</v>
      </c>
      <c r="P21" s="53"/>
      <c r="Q21" s="54">
        <v>65.25</v>
      </c>
      <c r="R21" s="55"/>
      <c r="S21" s="56">
        <v>83.78</v>
      </c>
      <c r="T21" s="53"/>
      <c r="U21" s="54">
        <v>85.56</v>
      </c>
      <c r="V21" s="55"/>
      <c r="W21" s="56">
        <v>53.28</v>
      </c>
      <c r="X21" s="53"/>
      <c r="Y21" s="54">
        <v>72.569999999999993</v>
      </c>
      <c r="Z21" s="55"/>
      <c r="AA21" s="56">
        <v>73.48</v>
      </c>
      <c r="AB21" s="53"/>
      <c r="AC21" s="57">
        <f t="shared" si="0"/>
        <v>11</v>
      </c>
      <c r="AD21" s="58">
        <f t="shared" si="1"/>
        <v>828.64999999999986</v>
      </c>
      <c r="AE21" s="59">
        <f t="shared" si="2"/>
        <v>24</v>
      </c>
      <c r="AF21" s="59">
        <f t="shared" si="3"/>
        <v>0</v>
      </c>
      <c r="AG21" s="60">
        <f t="shared" si="4"/>
        <v>231.16249999999997</v>
      </c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>
        <f t="shared" si="5"/>
        <v>0</v>
      </c>
      <c r="AU21" s="61">
        <f t="shared" si="6"/>
        <v>0</v>
      </c>
      <c r="AV21" s="61">
        <v>0.10416666666666667</v>
      </c>
      <c r="AW21" s="50" t="str">
        <f t="shared" si="7"/>
        <v/>
      </c>
      <c r="AX21" s="50" t="str">
        <f t="shared" si="8"/>
        <v/>
      </c>
    </row>
    <row r="22" spans="1:50" s="48" customFormat="1" x14ac:dyDescent="0.15">
      <c r="A22" s="35">
        <v>1</v>
      </c>
      <c r="B22" s="36" t="s">
        <v>95</v>
      </c>
      <c r="C22" s="37">
        <v>67</v>
      </c>
      <c r="D22" s="36" t="s">
        <v>96</v>
      </c>
      <c r="E22" s="36" t="s">
        <v>97</v>
      </c>
      <c r="F22" s="37" t="s">
        <v>98</v>
      </c>
      <c r="G22" s="38">
        <v>56.56</v>
      </c>
      <c r="H22" s="39">
        <v>2</v>
      </c>
      <c r="I22" s="40">
        <v>37.22</v>
      </c>
      <c r="J22" s="41"/>
      <c r="K22" s="42">
        <v>55.47</v>
      </c>
      <c r="L22" s="39"/>
      <c r="M22" s="40">
        <v>61.81</v>
      </c>
      <c r="N22" s="41"/>
      <c r="O22" s="42">
        <v>39.07</v>
      </c>
      <c r="P22" s="39"/>
      <c r="Q22" s="40">
        <v>39.5</v>
      </c>
      <c r="R22" s="41"/>
      <c r="S22" s="42">
        <v>57.12</v>
      </c>
      <c r="T22" s="39"/>
      <c r="U22" s="40">
        <v>61.03</v>
      </c>
      <c r="V22" s="41"/>
      <c r="W22" s="42">
        <v>41.38</v>
      </c>
      <c r="X22" s="39"/>
      <c r="Y22" s="40">
        <v>52.22</v>
      </c>
      <c r="Z22" s="41"/>
      <c r="AA22" s="42">
        <v>41.06</v>
      </c>
      <c r="AB22" s="39"/>
      <c r="AC22" s="43">
        <f t="shared" si="0"/>
        <v>11</v>
      </c>
      <c r="AD22" s="44">
        <f t="shared" si="1"/>
        <v>542.44000000000005</v>
      </c>
      <c r="AE22" s="45">
        <f t="shared" si="2"/>
        <v>2</v>
      </c>
      <c r="AF22" s="45">
        <f t="shared" si="3"/>
        <v>0</v>
      </c>
      <c r="AG22" s="46">
        <f t="shared" si="4"/>
        <v>137.61000000000001</v>
      </c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>
        <f t="shared" si="5"/>
        <v>0</v>
      </c>
      <c r="AU22" s="47">
        <f t="shared" si="6"/>
        <v>0</v>
      </c>
      <c r="AV22" s="47">
        <v>9.375E-2</v>
      </c>
      <c r="AW22" s="36" t="str">
        <f t="shared" si="7"/>
        <v/>
      </c>
      <c r="AX22" s="36" t="str">
        <f t="shared" si="8"/>
        <v/>
      </c>
    </row>
    <row r="23" spans="1:50" s="25" customFormat="1" x14ac:dyDescent="0.15">
      <c r="A23" s="34">
        <v>2</v>
      </c>
      <c r="B23" s="13" t="s">
        <v>99</v>
      </c>
      <c r="C23" s="14">
        <v>18</v>
      </c>
      <c r="D23" s="13" t="s">
        <v>100</v>
      </c>
      <c r="E23" s="13" t="s">
        <v>101</v>
      </c>
      <c r="F23" s="14" t="s">
        <v>98</v>
      </c>
      <c r="G23" s="15">
        <v>59.66</v>
      </c>
      <c r="H23" s="16"/>
      <c r="I23" s="17">
        <v>38.770000000000003</v>
      </c>
      <c r="J23" s="18"/>
      <c r="K23" s="19">
        <v>46.53</v>
      </c>
      <c r="L23" s="16"/>
      <c r="M23" s="17">
        <v>62.28</v>
      </c>
      <c r="N23" s="18"/>
      <c r="O23" s="19">
        <v>37.25</v>
      </c>
      <c r="P23" s="16"/>
      <c r="Q23" s="17">
        <v>39.81</v>
      </c>
      <c r="R23" s="18"/>
      <c r="S23" s="19">
        <v>66.28</v>
      </c>
      <c r="T23" s="16"/>
      <c r="U23" s="17">
        <v>55.93</v>
      </c>
      <c r="V23" s="18"/>
      <c r="W23" s="19">
        <v>55.69</v>
      </c>
      <c r="X23" s="16"/>
      <c r="Y23" s="17">
        <v>52.66</v>
      </c>
      <c r="Z23" s="18"/>
      <c r="AA23" s="19">
        <v>38.590000000000003</v>
      </c>
      <c r="AB23" s="16"/>
      <c r="AC23" s="20">
        <f t="shared" si="0"/>
        <v>11</v>
      </c>
      <c r="AD23" s="21">
        <f t="shared" si="1"/>
        <v>553.45000000000005</v>
      </c>
      <c r="AE23" s="22">
        <f t="shared" si="2"/>
        <v>0</v>
      </c>
      <c r="AF23" s="22">
        <f t="shared" si="3"/>
        <v>0</v>
      </c>
      <c r="AG23" s="23">
        <f t="shared" si="4"/>
        <v>138.36250000000001</v>
      </c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>
        <f t="shared" si="5"/>
        <v>0</v>
      </c>
      <c r="AU23" s="24">
        <f t="shared" si="6"/>
        <v>0</v>
      </c>
      <c r="AV23" s="24">
        <v>9.375E-2</v>
      </c>
      <c r="AW23" s="13" t="str">
        <f t="shared" si="7"/>
        <v/>
      </c>
      <c r="AX23" s="13" t="str">
        <f t="shared" si="8"/>
        <v/>
      </c>
    </row>
    <row r="24" spans="1:50" s="25" customFormat="1" x14ac:dyDescent="0.15">
      <c r="A24" s="34">
        <v>3</v>
      </c>
      <c r="B24" s="13" t="s">
        <v>102</v>
      </c>
      <c r="C24" s="14">
        <v>61</v>
      </c>
      <c r="D24" s="13" t="s">
        <v>103</v>
      </c>
      <c r="E24" s="13" t="s">
        <v>104</v>
      </c>
      <c r="F24" s="14" t="s">
        <v>98</v>
      </c>
      <c r="G24" s="15">
        <v>58.22</v>
      </c>
      <c r="H24" s="16"/>
      <c r="I24" s="17">
        <v>37.270000000000003</v>
      </c>
      <c r="J24" s="18"/>
      <c r="K24" s="19">
        <v>48.5</v>
      </c>
      <c r="L24" s="16"/>
      <c r="M24" s="17">
        <v>69.069999999999993</v>
      </c>
      <c r="N24" s="18"/>
      <c r="O24" s="19">
        <v>36.78</v>
      </c>
      <c r="P24" s="16"/>
      <c r="Q24" s="17">
        <v>40.659999999999997</v>
      </c>
      <c r="R24" s="18"/>
      <c r="S24" s="19">
        <v>62.44</v>
      </c>
      <c r="T24" s="16"/>
      <c r="U24" s="17">
        <v>57.94</v>
      </c>
      <c r="V24" s="18"/>
      <c r="W24" s="19">
        <v>48.54</v>
      </c>
      <c r="X24" s="16"/>
      <c r="Y24" s="17">
        <v>57.03</v>
      </c>
      <c r="Z24" s="18"/>
      <c r="AA24" s="19">
        <v>39.159999999999997</v>
      </c>
      <c r="AB24" s="16"/>
      <c r="AC24" s="20">
        <f t="shared" si="0"/>
        <v>11</v>
      </c>
      <c r="AD24" s="21">
        <f t="shared" si="1"/>
        <v>555.61</v>
      </c>
      <c r="AE24" s="22">
        <f t="shared" si="2"/>
        <v>0</v>
      </c>
      <c r="AF24" s="22">
        <f t="shared" si="3"/>
        <v>0</v>
      </c>
      <c r="AG24" s="23">
        <f t="shared" si="4"/>
        <v>138.9025</v>
      </c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>
        <f t="shared" si="5"/>
        <v>0</v>
      </c>
      <c r="AU24" s="24">
        <f t="shared" si="6"/>
        <v>0</v>
      </c>
      <c r="AV24" s="24">
        <v>9.375E-2</v>
      </c>
      <c r="AW24" s="13" t="str">
        <f t="shared" si="7"/>
        <v/>
      </c>
      <c r="AX24" s="13" t="str">
        <f t="shared" si="8"/>
        <v/>
      </c>
    </row>
    <row r="25" spans="1:50" s="25" customFormat="1" x14ac:dyDescent="0.15">
      <c r="A25" s="34">
        <v>4</v>
      </c>
      <c r="B25" s="13" t="s">
        <v>105</v>
      </c>
      <c r="C25" s="14">
        <v>53</v>
      </c>
      <c r="D25" s="13" t="s">
        <v>106</v>
      </c>
      <c r="E25" s="13" t="s">
        <v>107</v>
      </c>
      <c r="F25" s="14" t="s">
        <v>98</v>
      </c>
      <c r="G25" s="15">
        <v>60.28</v>
      </c>
      <c r="H25" s="16"/>
      <c r="I25" s="17">
        <v>37.11</v>
      </c>
      <c r="J25" s="18"/>
      <c r="K25" s="19">
        <v>47.25</v>
      </c>
      <c r="L25" s="16"/>
      <c r="M25" s="17">
        <v>67.38</v>
      </c>
      <c r="N25" s="18"/>
      <c r="O25" s="19">
        <v>38.28</v>
      </c>
      <c r="P25" s="16"/>
      <c r="Q25" s="17">
        <v>44.6</v>
      </c>
      <c r="R25" s="18"/>
      <c r="S25" s="19">
        <v>61.56</v>
      </c>
      <c r="T25" s="16"/>
      <c r="U25" s="17">
        <v>67.180000000000007</v>
      </c>
      <c r="V25" s="18">
        <v>2</v>
      </c>
      <c r="W25" s="19">
        <v>43.87</v>
      </c>
      <c r="X25" s="16"/>
      <c r="Y25" s="17">
        <v>53.32</v>
      </c>
      <c r="Z25" s="18"/>
      <c r="AA25" s="19">
        <v>43.41</v>
      </c>
      <c r="AB25" s="16"/>
      <c r="AC25" s="20">
        <f t="shared" si="0"/>
        <v>11</v>
      </c>
      <c r="AD25" s="21">
        <f t="shared" si="1"/>
        <v>564.24</v>
      </c>
      <c r="AE25" s="22">
        <f t="shared" si="2"/>
        <v>2</v>
      </c>
      <c r="AF25" s="22">
        <f t="shared" si="3"/>
        <v>0</v>
      </c>
      <c r="AG25" s="23">
        <f t="shared" si="4"/>
        <v>143.06</v>
      </c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>
        <f t="shared" si="5"/>
        <v>0</v>
      </c>
      <c r="AU25" s="24">
        <f t="shared" si="6"/>
        <v>0</v>
      </c>
      <c r="AV25" s="24">
        <v>0.10416666666666667</v>
      </c>
      <c r="AW25" s="13" t="str">
        <f t="shared" si="7"/>
        <v/>
      </c>
      <c r="AX25" s="13" t="str">
        <f t="shared" si="8"/>
        <v/>
      </c>
    </row>
    <row r="26" spans="1:50" s="25" customFormat="1" x14ac:dyDescent="0.15">
      <c r="A26" s="34">
        <v>5</v>
      </c>
      <c r="B26" s="13" t="s">
        <v>108</v>
      </c>
      <c r="C26" s="14">
        <v>125</v>
      </c>
      <c r="D26" s="13" t="s">
        <v>109</v>
      </c>
      <c r="E26" s="13" t="s">
        <v>110</v>
      </c>
      <c r="F26" s="14" t="s">
        <v>98</v>
      </c>
      <c r="G26" s="15">
        <v>58.46</v>
      </c>
      <c r="H26" s="16"/>
      <c r="I26" s="17">
        <v>36.840000000000003</v>
      </c>
      <c r="J26" s="18"/>
      <c r="K26" s="19">
        <v>47.03</v>
      </c>
      <c r="L26" s="16"/>
      <c r="M26" s="17">
        <v>70.16</v>
      </c>
      <c r="N26" s="18"/>
      <c r="O26" s="19">
        <v>42.19</v>
      </c>
      <c r="P26" s="16"/>
      <c r="Q26" s="17">
        <v>43.47</v>
      </c>
      <c r="R26" s="18"/>
      <c r="S26" s="19">
        <v>66.88</v>
      </c>
      <c r="T26" s="16"/>
      <c r="U26" s="17">
        <v>63.04</v>
      </c>
      <c r="V26" s="18"/>
      <c r="W26" s="19">
        <v>46.44</v>
      </c>
      <c r="X26" s="16"/>
      <c r="Y26" s="17">
        <v>58.62</v>
      </c>
      <c r="Z26" s="18"/>
      <c r="AA26" s="19">
        <v>43.59</v>
      </c>
      <c r="AB26" s="16"/>
      <c r="AC26" s="20">
        <f t="shared" si="0"/>
        <v>11</v>
      </c>
      <c r="AD26" s="21">
        <f t="shared" si="1"/>
        <v>576.72</v>
      </c>
      <c r="AE26" s="22">
        <f t="shared" si="2"/>
        <v>0</v>
      </c>
      <c r="AF26" s="22">
        <f t="shared" si="3"/>
        <v>0</v>
      </c>
      <c r="AG26" s="23">
        <f t="shared" si="4"/>
        <v>144.18</v>
      </c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>
        <f t="shared" si="5"/>
        <v>0</v>
      </c>
      <c r="AU26" s="24">
        <f t="shared" si="6"/>
        <v>0</v>
      </c>
      <c r="AV26" s="24">
        <v>0.10416666666666667</v>
      </c>
      <c r="AW26" s="13" t="str">
        <f t="shared" si="7"/>
        <v/>
      </c>
      <c r="AX26" s="13" t="str">
        <f t="shared" si="8"/>
        <v/>
      </c>
    </row>
    <row r="27" spans="1:50" s="25" customFormat="1" x14ac:dyDescent="0.15">
      <c r="A27" s="34">
        <v>6</v>
      </c>
      <c r="B27" s="13" t="s">
        <v>111</v>
      </c>
      <c r="C27" s="14">
        <v>41</v>
      </c>
      <c r="D27" s="13" t="s">
        <v>112</v>
      </c>
      <c r="E27" s="13" t="s">
        <v>58</v>
      </c>
      <c r="F27" s="14" t="s">
        <v>98</v>
      </c>
      <c r="G27" s="15">
        <v>60.84</v>
      </c>
      <c r="H27" s="16"/>
      <c r="I27" s="17">
        <v>39.03</v>
      </c>
      <c r="J27" s="18"/>
      <c r="K27" s="19">
        <v>48.22</v>
      </c>
      <c r="L27" s="16"/>
      <c r="M27" s="17">
        <v>69.78</v>
      </c>
      <c r="N27" s="18"/>
      <c r="O27" s="19">
        <v>44.69</v>
      </c>
      <c r="P27" s="16"/>
      <c r="Q27" s="17">
        <v>42.19</v>
      </c>
      <c r="R27" s="18"/>
      <c r="S27" s="19">
        <v>62.66</v>
      </c>
      <c r="T27" s="16"/>
      <c r="U27" s="17">
        <v>64.180000000000007</v>
      </c>
      <c r="V27" s="18"/>
      <c r="W27" s="19">
        <v>46.55</v>
      </c>
      <c r="X27" s="16"/>
      <c r="Y27" s="17">
        <v>57.09</v>
      </c>
      <c r="Z27" s="18"/>
      <c r="AA27" s="19">
        <v>44.03</v>
      </c>
      <c r="AB27" s="16"/>
      <c r="AC27" s="20">
        <f t="shared" si="0"/>
        <v>11</v>
      </c>
      <c r="AD27" s="21">
        <f t="shared" si="1"/>
        <v>579.26</v>
      </c>
      <c r="AE27" s="22">
        <f t="shared" si="2"/>
        <v>0</v>
      </c>
      <c r="AF27" s="22">
        <f t="shared" si="3"/>
        <v>0</v>
      </c>
      <c r="AG27" s="23">
        <f t="shared" si="4"/>
        <v>144.815</v>
      </c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>
        <f t="shared" si="5"/>
        <v>0</v>
      </c>
      <c r="AU27" s="24">
        <f t="shared" si="6"/>
        <v>0</v>
      </c>
      <c r="AV27" s="24">
        <v>9.375E-2</v>
      </c>
      <c r="AW27" s="13" t="str">
        <f t="shared" si="7"/>
        <v/>
      </c>
      <c r="AX27" s="13" t="str">
        <f t="shared" si="8"/>
        <v/>
      </c>
    </row>
    <row r="28" spans="1:50" s="25" customFormat="1" x14ac:dyDescent="0.15">
      <c r="A28" s="34">
        <v>7</v>
      </c>
      <c r="B28" s="13" t="s">
        <v>113</v>
      </c>
      <c r="C28" s="14">
        <v>58</v>
      </c>
      <c r="D28" s="13" t="s">
        <v>114</v>
      </c>
      <c r="E28" s="13" t="s">
        <v>115</v>
      </c>
      <c r="F28" s="14" t="s">
        <v>98</v>
      </c>
      <c r="G28" s="15">
        <v>59.09</v>
      </c>
      <c r="H28" s="16">
        <v>2</v>
      </c>
      <c r="I28" s="17">
        <v>38.24</v>
      </c>
      <c r="J28" s="18"/>
      <c r="K28" s="19">
        <v>45.72</v>
      </c>
      <c r="L28" s="16"/>
      <c r="M28" s="17">
        <v>73.03</v>
      </c>
      <c r="N28" s="18"/>
      <c r="O28" s="19">
        <v>39.72</v>
      </c>
      <c r="P28" s="16"/>
      <c r="Q28" s="17">
        <v>45</v>
      </c>
      <c r="R28" s="18"/>
      <c r="S28" s="19">
        <v>67.75</v>
      </c>
      <c r="T28" s="16"/>
      <c r="U28" s="17">
        <v>59.65</v>
      </c>
      <c r="V28" s="18">
        <v>2</v>
      </c>
      <c r="W28" s="19">
        <v>44</v>
      </c>
      <c r="X28" s="16"/>
      <c r="Y28" s="17">
        <v>56.75</v>
      </c>
      <c r="Z28" s="18"/>
      <c r="AA28" s="19">
        <v>39.25</v>
      </c>
      <c r="AB28" s="16"/>
      <c r="AC28" s="20">
        <f t="shared" si="0"/>
        <v>11</v>
      </c>
      <c r="AD28" s="21">
        <f t="shared" si="1"/>
        <v>568.20000000000005</v>
      </c>
      <c r="AE28" s="22">
        <f t="shared" si="2"/>
        <v>4</v>
      </c>
      <c r="AF28" s="22">
        <f t="shared" si="3"/>
        <v>0</v>
      </c>
      <c r="AG28" s="23">
        <f t="shared" si="4"/>
        <v>146.05000000000001</v>
      </c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>
        <f t="shared" si="5"/>
        <v>0</v>
      </c>
      <c r="AU28" s="24">
        <f t="shared" si="6"/>
        <v>0</v>
      </c>
      <c r="AV28" s="24">
        <v>9.375E-2</v>
      </c>
      <c r="AW28" s="13" t="str">
        <f t="shared" si="7"/>
        <v/>
      </c>
      <c r="AX28" s="13" t="str">
        <f t="shared" si="8"/>
        <v/>
      </c>
    </row>
    <row r="29" spans="1:50" s="25" customFormat="1" x14ac:dyDescent="0.15">
      <c r="A29" s="34">
        <v>8</v>
      </c>
      <c r="B29" s="13" t="s">
        <v>116</v>
      </c>
      <c r="C29" s="14">
        <v>12</v>
      </c>
      <c r="D29" s="13" t="s">
        <v>117</v>
      </c>
      <c r="E29" s="13" t="s">
        <v>118</v>
      </c>
      <c r="F29" s="14" t="s">
        <v>98</v>
      </c>
      <c r="G29" s="15">
        <v>59.62</v>
      </c>
      <c r="H29" s="16"/>
      <c r="I29" s="17">
        <v>43.54</v>
      </c>
      <c r="J29" s="18"/>
      <c r="K29" s="19">
        <v>49.07</v>
      </c>
      <c r="L29" s="16"/>
      <c r="M29" s="17">
        <v>72.47</v>
      </c>
      <c r="N29" s="18"/>
      <c r="O29" s="19">
        <v>49.84</v>
      </c>
      <c r="P29" s="16"/>
      <c r="Q29" s="17">
        <v>45.69</v>
      </c>
      <c r="R29" s="18"/>
      <c r="S29" s="19">
        <v>63.06</v>
      </c>
      <c r="T29" s="16"/>
      <c r="U29" s="17">
        <v>65.69</v>
      </c>
      <c r="V29" s="18"/>
      <c r="W29" s="19">
        <v>45.54</v>
      </c>
      <c r="X29" s="16"/>
      <c r="Y29" s="17">
        <v>56.59</v>
      </c>
      <c r="Z29" s="18"/>
      <c r="AA29" s="19">
        <v>47.94</v>
      </c>
      <c r="AB29" s="16"/>
      <c r="AC29" s="20">
        <f t="shared" si="0"/>
        <v>11</v>
      </c>
      <c r="AD29" s="21">
        <f t="shared" si="1"/>
        <v>599.04999999999995</v>
      </c>
      <c r="AE29" s="22">
        <f t="shared" si="2"/>
        <v>0</v>
      </c>
      <c r="AF29" s="22">
        <f t="shared" si="3"/>
        <v>0</v>
      </c>
      <c r="AG29" s="23">
        <f t="shared" si="4"/>
        <v>149.76249999999999</v>
      </c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>
        <f t="shared" si="5"/>
        <v>0</v>
      </c>
      <c r="AU29" s="24">
        <f t="shared" si="6"/>
        <v>0</v>
      </c>
      <c r="AV29" s="24">
        <v>0.10416666666666667</v>
      </c>
      <c r="AW29" s="13" t="str">
        <f t="shared" si="7"/>
        <v/>
      </c>
      <c r="AX29" s="13" t="str">
        <f t="shared" si="8"/>
        <v/>
      </c>
    </row>
    <row r="30" spans="1:50" s="25" customFormat="1" x14ac:dyDescent="0.15">
      <c r="A30" s="34">
        <v>9</v>
      </c>
      <c r="B30" s="13" t="s">
        <v>119</v>
      </c>
      <c r="C30" s="14">
        <v>5</v>
      </c>
      <c r="D30" s="13" t="s">
        <v>120</v>
      </c>
      <c r="E30" s="13" t="s">
        <v>97</v>
      </c>
      <c r="F30" s="14" t="s">
        <v>98</v>
      </c>
      <c r="G30" s="15">
        <v>58.03</v>
      </c>
      <c r="H30" s="16"/>
      <c r="I30" s="17">
        <v>39.07</v>
      </c>
      <c r="J30" s="18"/>
      <c r="K30" s="19">
        <v>53.81</v>
      </c>
      <c r="L30" s="16"/>
      <c r="M30" s="17">
        <v>82.37</v>
      </c>
      <c r="N30" s="18"/>
      <c r="O30" s="19">
        <v>43.25</v>
      </c>
      <c r="P30" s="16"/>
      <c r="Q30" s="17">
        <v>46.91</v>
      </c>
      <c r="R30" s="18"/>
      <c r="S30" s="19">
        <v>61.91</v>
      </c>
      <c r="T30" s="16"/>
      <c r="U30" s="17">
        <v>68.150000000000006</v>
      </c>
      <c r="V30" s="18"/>
      <c r="W30" s="19">
        <v>46.1</v>
      </c>
      <c r="X30" s="16"/>
      <c r="Y30" s="17">
        <v>59.59</v>
      </c>
      <c r="Z30" s="18"/>
      <c r="AA30" s="19">
        <v>44.28</v>
      </c>
      <c r="AB30" s="16"/>
      <c r="AC30" s="20">
        <f t="shared" si="0"/>
        <v>11</v>
      </c>
      <c r="AD30" s="21">
        <f t="shared" si="1"/>
        <v>603.46999999999991</v>
      </c>
      <c r="AE30" s="22">
        <f t="shared" si="2"/>
        <v>0</v>
      </c>
      <c r="AF30" s="22">
        <f t="shared" si="3"/>
        <v>0</v>
      </c>
      <c r="AG30" s="23">
        <f t="shared" si="4"/>
        <v>150.86749999999998</v>
      </c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>
        <f t="shared" si="5"/>
        <v>0</v>
      </c>
      <c r="AU30" s="24">
        <f t="shared" si="6"/>
        <v>0</v>
      </c>
      <c r="AV30" s="24">
        <v>9.375E-2</v>
      </c>
      <c r="AW30" s="13" t="str">
        <f t="shared" si="7"/>
        <v/>
      </c>
      <c r="AX30" s="13" t="str">
        <f t="shared" si="8"/>
        <v/>
      </c>
    </row>
    <row r="31" spans="1:50" s="25" customFormat="1" x14ac:dyDescent="0.15">
      <c r="A31" s="34">
        <v>10</v>
      </c>
      <c r="B31" s="13" t="s">
        <v>121</v>
      </c>
      <c r="C31" s="14">
        <v>23</v>
      </c>
      <c r="D31" s="13" t="s">
        <v>122</v>
      </c>
      <c r="E31" s="13" t="s">
        <v>123</v>
      </c>
      <c r="F31" s="14" t="s">
        <v>98</v>
      </c>
      <c r="G31" s="15">
        <v>60.96</v>
      </c>
      <c r="H31" s="16"/>
      <c r="I31" s="17">
        <v>42.58</v>
      </c>
      <c r="J31" s="18"/>
      <c r="K31" s="19">
        <v>53.1</v>
      </c>
      <c r="L31" s="16"/>
      <c r="M31" s="17">
        <v>79</v>
      </c>
      <c r="N31" s="18"/>
      <c r="O31" s="19">
        <v>42.38</v>
      </c>
      <c r="P31" s="16"/>
      <c r="Q31" s="17">
        <v>43.38</v>
      </c>
      <c r="R31" s="18"/>
      <c r="S31" s="19">
        <v>66.44</v>
      </c>
      <c r="T31" s="16"/>
      <c r="U31" s="17">
        <v>68.31</v>
      </c>
      <c r="V31" s="18"/>
      <c r="W31" s="19">
        <v>48.03</v>
      </c>
      <c r="X31" s="16"/>
      <c r="Y31" s="17">
        <v>60.94</v>
      </c>
      <c r="Z31" s="18"/>
      <c r="AA31" s="19">
        <v>44.44</v>
      </c>
      <c r="AB31" s="16"/>
      <c r="AC31" s="20">
        <f t="shared" si="0"/>
        <v>11</v>
      </c>
      <c r="AD31" s="21">
        <f t="shared" si="1"/>
        <v>609.55999999999995</v>
      </c>
      <c r="AE31" s="22">
        <f t="shared" si="2"/>
        <v>0</v>
      </c>
      <c r="AF31" s="22">
        <f t="shared" si="3"/>
        <v>0</v>
      </c>
      <c r="AG31" s="23">
        <f t="shared" si="4"/>
        <v>152.38999999999999</v>
      </c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>
        <f t="shared" si="5"/>
        <v>0</v>
      </c>
      <c r="AU31" s="24">
        <f t="shared" si="6"/>
        <v>0</v>
      </c>
      <c r="AV31" s="24">
        <v>9.375E-2</v>
      </c>
      <c r="AW31" s="13" t="str">
        <f t="shared" si="7"/>
        <v/>
      </c>
      <c r="AX31" s="13" t="str">
        <f t="shared" si="8"/>
        <v/>
      </c>
    </row>
    <row r="32" spans="1:50" s="25" customFormat="1" x14ac:dyDescent="0.15">
      <c r="A32" s="34">
        <v>11</v>
      </c>
      <c r="B32" s="13" t="s">
        <v>124</v>
      </c>
      <c r="C32" s="14">
        <v>36</v>
      </c>
      <c r="D32" s="13" t="s">
        <v>125</v>
      </c>
      <c r="E32" s="13" t="s">
        <v>126</v>
      </c>
      <c r="F32" s="14" t="s">
        <v>98</v>
      </c>
      <c r="G32" s="15">
        <v>61.75</v>
      </c>
      <c r="H32" s="16"/>
      <c r="I32" s="17">
        <v>41.74</v>
      </c>
      <c r="J32" s="18"/>
      <c r="K32" s="19">
        <v>53.25</v>
      </c>
      <c r="L32" s="16"/>
      <c r="M32" s="17">
        <v>73.819999999999993</v>
      </c>
      <c r="N32" s="18"/>
      <c r="O32" s="19">
        <v>45.81</v>
      </c>
      <c r="P32" s="16"/>
      <c r="Q32" s="17">
        <v>51.47</v>
      </c>
      <c r="R32" s="18"/>
      <c r="S32" s="19">
        <v>60.65</v>
      </c>
      <c r="T32" s="16"/>
      <c r="U32" s="17">
        <v>61.94</v>
      </c>
      <c r="V32" s="18"/>
      <c r="W32" s="19">
        <v>49.22</v>
      </c>
      <c r="X32" s="16"/>
      <c r="Y32" s="17">
        <v>65.31</v>
      </c>
      <c r="Z32" s="18"/>
      <c r="AA32" s="19">
        <v>45.78</v>
      </c>
      <c r="AB32" s="16"/>
      <c r="AC32" s="20">
        <f t="shared" si="0"/>
        <v>11</v>
      </c>
      <c r="AD32" s="21">
        <f t="shared" si="1"/>
        <v>610.74</v>
      </c>
      <c r="AE32" s="22">
        <f t="shared" si="2"/>
        <v>0</v>
      </c>
      <c r="AF32" s="22">
        <f t="shared" si="3"/>
        <v>0</v>
      </c>
      <c r="AG32" s="23">
        <f t="shared" si="4"/>
        <v>152.685</v>
      </c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>
        <f t="shared" si="5"/>
        <v>0</v>
      </c>
      <c r="AU32" s="24">
        <f t="shared" si="6"/>
        <v>0</v>
      </c>
      <c r="AV32" s="24">
        <v>9.375E-2</v>
      </c>
      <c r="AW32" s="13" t="str">
        <f t="shared" si="7"/>
        <v/>
      </c>
      <c r="AX32" s="13" t="str">
        <f t="shared" si="8"/>
        <v/>
      </c>
    </row>
    <row r="33" spans="1:51" s="25" customFormat="1" x14ac:dyDescent="0.15">
      <c r="A33" s="34">
        <v>12</v>
      </c>
      <c r="B33" s="13" t="s">
        <v>127</v>
      </c>
      <c r="C33" s="14">
        <v>70</v>
      </c>
      <c r="D33" s="13" t="s">
        <v>128</v>
      </c>
      <c r="E33" s="13" t="s">
        <v>46</v>
      </c>
      <c r="F33" s="14" t="s">
        <v>98</v>
      </c>
      <c r="G33" s="15">
        <v>62.75</v>
      </c>
      <c r="H33" s="16">
        <v>2</v>
      </c>
      <c r="I33" s="17">
        <v>42.97</v>
      </c>
      <c r="J33" s="18"/>
      <c r="K33" s="19">
        <v>55.32</v>
      </c>
      <c r="L33" s="16"/>
      <c r="M33" s="17">
        <v>77.16</v>
      </c>
      <c r="N33" s="18"/>
      <c r="O33" s="19">
        <v>44.72</v>
      </c>
      <c r="P33" s="16"/>
      <c r="Q33" s="17">
        <v>46.15</v>
      </c>
      <c r="R33" s="18"/>
      <c r="S33" s="19">
        <v>69.78</v>
      </c>
      <c r="T33" s="16"/>
      <c r="U33" s="17">
        <v>74.34</v>
      </c>
      <c r="V33" s="18"/>
      <c r="W33" s="19">
        <v>50.42</v>
      </c>
      <c r="X33" s="16"/>
      <c r="Y33" s="17">
        <v>58.19</v>
      </c>
      <c r="Z33" s="18"/>
      <c r="AA33" s="19">
        <v>51.06</v>
      </c>
      <c r="AB33" s="16"/>
      <c r="AC33" s="20">
        <f t="shared" si="0"/>
        <v>11</v>
      </c>
      <c r="AD33" s="21">
        <f t="shared" si="1"/>
        <v>632.8599999999999</v>
      </c>
      <c r="AE33" s="22">
        <f t="shared" si="2"/>
        <v>2</v>
      </c>
      <c r="AF33" s="22">
        <f t="shared" si="3"/>
        <v>0</v>
      </c>
      <c r="AG33" s="23">
        <f t="shared" si="4"/>
        <v>160.21499999999997</v>
      </c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>
        <f t="shared" si="5"/>
        <v>0</v>
      </c>
      <c r="AU33" s="24">
        <f t="shared" si="6"/>
        <v>0</v>
      </c>
      <c r="AV33" s="24">
        <v>9.375E-2</v>
      </c>
      <c r="AW33" s="13" t="str">
        <f t="shared" si="7"/>
        <v/>
      </c>
      <c r="AX33" s="13" t="str">
        <f t="shared" si="8"/>
        <v/>
      </c>
    </row>
    <row r="34" spans="1:51" s="25" customFormat="1" x14ac:dyDescent="0.15">
      <c r="A34" s="34">
        <v>13</v>
      </c>
      <c r="B34" s="13" t="s">
        <v>129</v>
      </c>
      <c r="C34" s="14">
        <v>64</v>
      </c>
      <c r="D34" s="13" t="s">
        <v>130</v>
      </c>
      <c r="E34" s="13" t="s">
        <v>131</v>
      </c>
      <c r="F34" s="14" t="s">
        <v>98</v>
      </c>
      <c r="G34" s="15">
        <v>62.16</v>
      </c>
      <c r="H34" s="16">
        <v>2</v>
      </c>
      <c r="I34" s="17">
        <v>45.63</v>
      </c>
      <c r="J34" s="18"/>
      <c r="K34" s="19">
        <v>54.69</v>
      </c>
      <c r="L34" s="16"/>
      <c r="M34" s="17">
        <v>74.069999999999993</v>
      </c>
      <c r="N34" s="18"/>
      <c r="O34" s="19">
        <v>44.34</v>
      </c>
      <c r="P34" s="16"/>
      <c r="Q34" s="17">
        <v>51.32</v>
      </c>
      <c r="R34" s="18"/>
      <c r="S34" s="19">
        <v>67.62</v>
      </c>
      <c r="T34" s="16"/>
      <c r="U34" s="17">
        <v>69.19</v>
      </c>
      <c r="V34" s="18">
        <v>2</v>
      </c>
      <c r="W34" s="19">
        <v>47.12</v>
      </c>
      <c r="X34" s="16"/>
      <c r="Y34" s="17">
        <v>58.66</v>
      </c>
      <c r="Z34" s="18"/>
      <c r="AA34" s="19">
        <v>56.63</v>
      </c>
      <c r="AB34" s="16"/>
      <c r="AC34" s="20">
        <f t="shared" si="0"/>
        <v>11</v>
      </c>
      <c r="AD34" s="21">
        <f t="shared" si="1"/>
        <v>631.42999999999995</v>
      </c>
      <c r="AE34" s="22">
        <f t="shared" si="2"/>
        <v>4</v>
      </c>
      <c r="AF34" s="22">
        <f t="shared" si="3"/>
        <v>0</v>
      </c>
      <c r="AG34" s="23">
        <f t="shared" si="4"/>
        <v>161.85749999999999</v>
      </c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>
        <f t="shared" si="5"/>
        <v>0</v>
      </c>
      <c r="AU34" s="24">
        <f t="shared" si="6"/>
        <v>0</v>
      </c>
      <c r="AV34" s="24">
        <v>0.10416666666666667</v>
      </c>
      <c r="AW34" s="13" t="str">
        <f t="shared" si="7"/>
        <v/>
      </c>
      <c r="AX34" s="13" t="str">
        <f t="shared" si="8"/>
        <v/>
      </c>
    </row>
    <row r="35" spans="1:51" s="25" customFormat="1" x14ac:dyDescent="0.15">
      <c r="A35" s="34">
        <v>14</v>
      </c>
      <c r="B35" s="13"/>
      <c r="C35" s="14">
        <v>32</v>
      </c>
      <c r="D35" s="13" t="s">
        <v>132</v>
      </c>
      <c r="E35" s="13" t="s">
        <v>55</v>
      </c>
      <c r="F35" s="14" t="s">
        <v>98</v>
      </c>
      <c r="G35" s="15">
        <v>76.599999999999994</v>
      </c>
      <c r="H35" s="16">
        <v>4</v>
      </c>
      <c r="I35" s="17">
        <v>84.13</v>
      </c>
      <c r="J35" s="18"/>
      <c r="K35" s="19">
        <v>57.34</v>
      </c>
      <c r="L35" s="16"/>
      <c r="M35" s="17">
        <v>88.34</v>
      </c>
      <c r="N35" s="18"/>
      <c r="O35" s="19">
        <v>44.37</v>
      </c>
      <c r="P35" s="16"/>
      <c r="Q35" s="17">
        <v>48.19</v>
      </c>
      <c r="R35" s="18"/>
      <c r="S35" s="19">
        <v>70.97</v>
      </c>
      <c r="T35" s="26"/>
      <c r="U35" s="17">
        <v>73.290000000000006</v>
      </c>
      <c r="V35" s="18"/>
      <c r="W35" s="19">
        <v>49.75</v>
      </c>
      <c r="X35" s="16"/>
      <c r="Y35" s="17">
        <v>65.069999999999993</v>
      </c>
      <c r="Z35" s="18"/>
      <c r="AA35" s="19">
        <v>46.6</v>
      </c>
      <c r="AB35" s="16"/>
      <c r="AC35" s="20">
        <f t="shared" si="0"/>
        <v>11</v>
      </c>
      <c r="AD35" s="21">
        <f t="shared" si="1"/>
        <v>704.65</v>
      </c>
      <c r="AE35" s="22">
        <f t="shared" si="2"/>
        <v>4</v>
      </c>
      <c r="AF35" s="22">
        <f t="shared" si="3"/>
        <v>0</v>
      </c>
      <c r="AG35" s="23">
        <f t="shared" si="4"/>
        <v>180.16249999999999</v>
      </c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>
        <f t="shared" si="5"/>
        <v>0</v>
      </c>
      <c r="AU35" s="24">
        <f t="shared" si="6"/>
        <v>0</v>
      </c>
      <c r="AV35" s="24">
        <v>0.10416666666666667</v>
      </c>
      <c r="AW35" s="13" t="str">
        <f t="shared" si="7"/>
        <v/>
      </c>
      <c r="AX35" s="13" t="str">
        <f t="shared" si="8"/>
        <v/>
      </c>
    </row>
    <row r="36" spans="1:51" s="25" customFormat="1" x14ac:dyDescent="0.15">
      <c r="A36" s="34">
        <v>15</v>
      </c>
      <c r="B36" s="13" t="s">
        <v>133</v>
      </c>
      <c r="C36" s="14">
        <v>138</v>
      </c>
      <c r="D36" s="13" t="s">
        <v>134</v>
      </c>
      <c r="E36" s="13" t="s">
        <v>135</v>
      </c>
      <c r="F36" s="14" t="s">
        <v>98</v>
      </c>
      <c r="G36" s="19">
        <v>78.900000000000006</v>
      </c>
      <c r="H36" s="16">
        <v>4</v>
      </c>
      <c r="I36" s="17">
        <v>49.45</v>
      </c>
      <c r="J36" s="18"/>
      <c r="K36" s="19">
        <v>51.37</v>
      </c>
      <c r="L36" s="26"/>
      <c r="M36" s="17">
        <v>98.84</v>
      </c>
      <c r="N36" s="18"/>
      <c r="O36" s="19">
        <v>70.16</v>
      </c>
      <c r="P36" s="26">
        <v>20</v>
      </c>
      <c r="Q36" s="17">
        <v>53.59</v>
      </c>
      <c r="R36" s="18"/>
      <c r="S36" s="19">
        <v>68.81</v>
      </c>
      <c r="T36" s="16"/>
      <c r="U36" s="17">
        <v>93.75</v>
      </c>
      <c r="V36" s="18"/>
      <c r="W36" s="19">
        <v>54.44</v>
      </c>
      <c r="X36" s="16"/>
      <c r="Y36" s="17">
        <v>68.47</v>
      </c>
      <c r="Z36" s="18"/>
      <c r="AA36" s="19">
        <v>55.75</v>
      </c>
      <c r="AB36" s="16"/>
      <c r="AC36" s="20">
        <f t="shared" si="0"/>
        <v>11</v>
      </c>
      <c r="AD36" s="21">
        <f t="shared" si="1"/>
        <v>743.5300000000002</v>
      </c>
      <c r="AE36" s="22">
        <f t="shared" si="2"/>
        <v>24</v>
      </c>
      <c r="AF36" s="22">
        <f t="shared" si="3"/>
        <v>0</v>
      </c>
      <c r="AG36" s="23">
        <f t="shared" si="4"/>
        <v>209.88250000000005</v>
      </c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>
        <f t="shared" si="5"/>
        <v>0</v>
      </c>
      <c r="AU36" s="24">
        <f t="shared" si="6"/>
        <v>0</v>
      </c>
      <c r="AV36" s="24">
        <v>0.10416666666666667</v>
      </c>
      <c r="AW36" s="13" t="str">
        <f t="shared" si="7"/>
        <v/>
      </c>
      <c r="AX36" s="13" t="str">
        <f t="shared" si="8"/>
        <v/>
      </c>
    </row>
    <row r="37" spans="1:51" s="25" customFormat="1" x14ac:dyDescent="0.15">
      <c r="A37" s="34"/>
      <c r="B37" s="13" t="s">
        <v>136</v>
      </c>
      <c r="C37" s="14">
        <v>45</v>
      </c>
      <c r="D37" s="13" t="s">
        <v>137</v>
      </c>
      <c r="E37" s="13" t="s">
        <v>138</v>
      </c>
      <c r="F37" s="14" t="s">
        <v>98</v>
      </c>
      <c r="G37" s="15">
        <v>56.18</v>
      </c>
      <c r="H37" s="16"/>
      <c r="I37" s="17">
        <v>32.5</v>
      </c>
      <c r="J37" s="18"/>
      <c r="K37" s="19">
        <v>40.72</v>
      </c>
      <c r="L37" s="16"/>
      <c r="M37" s="17">
        <v>59.21</v>
      </c>
      <c r="N37" s="18"/>
      <c r="O37" s="19">
        <v>35.4</v>
      </c>
      <c r="P37" s="16"/>
      <c r="Q37" s="17">
        <v>37.29</v>
      </c>
      <c r="R37" s="18"/>
      <c r="S37" s="19">
        <v>54</v>
      </c>
      <c r="T37" s="16"/>
      <c r="U37" s="17">
        <v>59.78</v>
      </c>
      <c r="V37" s="18"/>
      <c r="W37" s="19">
        <v>41.3</v>
      </c>
      <c r="X37" s="16"/>
      <c r="Y37" s="17" t="s">
        <v>139</v>
      </c>
      <c r="Z37" s="18"/>
      <c r="AA37" s="19" t="s">
        <v>140</v>
      </c>
      <c r="AB37" s="16"/>
      <c r="AC37" s="20">
        <f t="shared" si="0"/>
        <v>11</v>
      </c>
      <c r="AD37" s="21" t="str">
        <f t="shared" si="1"/>
        <v>DNF</v>
      </c>
      <c r="AE37" s="22">
        <f t="shared" si="2"/>
        <v>0</v>
      </c>
      <c r="AF37" s="22">
        <f t="shared" si="3"/>
        <v>0</v>
      </c>
      <c r="AG37" s="23" t="str">
        <f t="shared" si="4"/>
        <v>DNF</v>
      </c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>
        <f t="shared" si="5"/>
        <v>0</v>
      </c>
      <c r="AU37" s="24">
        <f t="shared" si="6"/>
        <v>0</v>
      </c>
      <c r="AV37" s="24">
        <v>0.10416666666666667</v>
      </c>
      <c r="AW37" s="13" t="str">
        <f t="shared" si="7"/>
        <v/>
      </c>
      <c r="AX37" s="13" t="str">
        <f t="shared" si="8"/>
        <v/>
      </c>
    </row>
    <row r="38" spans="1:51" s="25" customFormat="1" x14ac:dyDescent="0.15">
      <c r="A38" s="34"/>
      <c r="B38" s="13" t="s">
        <v>141</v>
      </c>
      <c r="C38" s="14">
        <v>55</v>
      </c>
      <c r="D38" s="13" t="s">
        <v>142</v>
      </c>
      <c r="E38" s="13" t="s">
        <v>143</v>
      </c>
      <c r="F38" s="14" t="s">
        <v>98</v>
      </c>
      <c r="G38" s="15">
        <v>64.06</v>
      </c>
      <c r="H38" s="16"/>
      <c r="I38" s="17">
        <v>40.51</v>
      </c>
      <c r="J38" s="18"/>
      <c r="K38" s="19">
        <v>56.34</v>
      </c>
      <c r="L38" s="16"/>
      <c r="M38" s="17">
        <v>70.19</v>
      </c>
      <c r="N38" s="18"/>
      <c r="O38" s="19">
        <v>52.94</v>
      </c>
      <c r="P38" s="16"/>
      <c r="Q38" s="17">
        <v>52.91</v>
      </c>
      <c r="R38" s="18"/>
      <c r="S38" s="19">
        <v>62.75</v>
      </c>
      <c r="T38" s="16"/>
      <c r="U38" s="17">
        <v>75.59</v>
      </c>
      <c r="V38" s="18">
        <v>2</v>
      </c>
      <c r="W38" s="19">
        <v>46.8</v>
      </c>
      <c r="X38" s="16"/>
      <c r="Y38" s="27" t="s">
        <v>139</v>
      </c>
      <c r="Z38" s="18"/>
      <c r="AA38" s="19">
        <v>43.78</v>
      </c>
      <c r="AB38" s="16"/>
      <c r="AC38" s="20">
        <f t="shared" si="0"/>
        <v>11</v>
      </c>
      <c r="AD38" s="21" t="str">
        <f t="shared" si="1"/>
        <v>DNF</v>
      </c>
      <c r="AE38" s="22">
        <f t="shared" si="2"/>
        <v>2</v>
      </c>
      <c r="AF38" s="22">
        <f t="shared" si="3"/>
        <v>0</v>
      </c>
      <c r="AG38" s="23" t="str">
        <f t="shared" si="4"/>
        <v>DNF</v>
      </c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>
        <f t="shared" si="5"/>
        <v>0</v>
      </c>
      <c r="AU38" s="24">
        <f t="shared" si="6"/>
        <v>0</v>
      </c>
      <c r="AV38" s="24">
        <v>0.10416666666666667</v>
      </c>
      <c r="AW38" s="13" t="str">
        <f t="shared" si="7"/>
        <v/>
      </c>
      <c r="AX38" s="13" t="str">
        <f t="shared" si="8"/>
        <v/>
      </c>
    </row>
    <row r="39" spans="1:51" s="25" customFormat="1" x14ac:dyDescent="0.15">
      <c r="A39" s="34"/>
      <c r="B39" s="13" t="s">
        <v>144</v>
      </c>
      <c r="C39" s="14">
        <v>48</v>
      </c>
      <c r="D39" s="13" t="s">
        <v>145</v>
      </c>
      <c r="E39" s="13" t="s">
        <v>146</v>
      </c>
      <c r="F39" s="14" t="s">
        <v>98</v>
      </c>
      <c r="G39" s="15">
        <v>63.37</v>
      </c>
      <c r="H39" s="16"/>
      <c r="I39" s="17">
        <v>45.2</v>
      </c>
      <c r="J39" s="18"/>
      <c r="K39" s="19">
        <v>54.56</v>
      </c>
      <c r="L39" s="16"/>
      <c r="M39" s="17">
        <v>90.28</v>
      </c>
      <c r="N39" s="18"/>
      <c r="O39" s="19">
        <v>43.19</v>
      </c>
      <c r="P39" s="16"/>
      <c r="Q39" s="17">
        <v>50.69</v>
      </c>
      <c r="R39" s="18"/>
      <c r="S39" s="19" t="s">
        <v>140</v>
      </c>
      <c r="T39" s="16"/>
      <c r="U39" s="17">
        <v>81.19</v>
      </c>
      <c r="V39" s="18">
        <v>2</v>
      </c>
      <c r="W39" s="19">
        <v>52.3</v>
      </c>
      <c r="X39" s="16"/>
      <c r="Y39" s="17">
        <v>64</v>
      </c>
      <c r="Z39" s="18"/>
      <c r="AA39" s="19">
        <v>44.81</v>
      </c>
      <c r="AB39" s="16"/>
      <c r="AC39" s="20">
        <f t="shared" si="0"/>
        <v>11</v>
      </c>
      <c r="AD39" s="21" t="str">
        <f t="shared" si="1"/>
        <v>DNF</v>
      </c>
      <c r="AE39" s="22">
        <f t="shared" si="2"/>
        <v>2</v>
      </c>
      <c r="AF39" s="22">
        <f t="shared" si="3"/>
        <v>0</v>
      </c>
      <c r="AG39" s="23" t="str">
        <f t="shared" si="4"/>
        <v>DNF</v>
      </c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>
        <f t="shared" si="5"/>
        <v>0</v>
      </c>
      <c r="AU39" s="24">
        <f t="shared" si="6"/>
        <v>0</v>
      </c>
      <c r="AV39" s="24">
        <v>0.10416666666666667</v>
      </c>
      <c r="AW39" s="13" t="str">
        <f t="shared" si="7"/>
        <v/>
      </c>
      <c r="AX39" s="13" t="str">
        <f t="shared" si="8"/>
        <v/>
      </c>
    </row>
    <row r="40" spans="1:51" s="25" customFormat="1" x14ac:dyDescent="0.15">
      <c r="A40" s="34"/>
      <c r="B40" s="13" t="s">
        <v>147</v>
      </c>
      <c r="C40" s="14">
        <v>27</v>
      </c>
      <c r="D40" s="13" t="s">
        <v>148</v>
      </c>
      <c r="E40" s="13" t="s">
        <v>149</v>
      </c>
      <c r="F40" s="14" t="s">
        <v>98</v>
      </c>
      <c r="G40" s="15">
        <v>84.43</v>
      </c>
      <c r="H40" s="16"/>
      <c r="I40" s="17">
        <v>69.790000000000006</v>
      </c>
      <c r="J40" s="18"/>
      <c r="K40" s="19">
        <v>82.62</v>
      </c>
      <c r="L40" s="16"/>
      <c r="M40" s="17" t="s">
        <v>139</v>
      </c>
      <c r="N40" s="18"/>
      <c r="O40" s="19">
        <v>69.62</v>
      </c>
      <c r="P40" s="16"/>
      <c r="Q40" s="17">
        <v>73.12</v>
      </c>
      <c r="R40" s="18"/>
      <c r="S40" s="19">
        <v>84.85</v>
      </c>
      <c r="T40" s="16"/>
      <c r="U40" s="17">
        <v>99.5</v>
      </c>
      <c r="V40" s="18"/>
      <c r="W40" s="19">
        <v>58.22</v>
      </c>
      <c r="X40" s="16"/>
      <c r="Y40" s="17">
        <v>72.5</v>
      </c>
      <c r="Z40" s="18"/>
      <c r="AA40" s="19">
        <v>62.16</v>
      </c>
      <c r="AB40" s="16"/>
      <c r="AC40" s="20">
        <f t="shared" si="0"/>
        <v>11</v>
      </c>
      <c r="AD40" s="21" t="str">
        <f t="shared" si="1"/>
        <v>DNF</v>
      </c>
      <c r="AE40" s="22">
        <f t="shared" si="2"/>
        <v>0</v>
      </c>
      <c r="AF40" s="22">
        <f t="shared" si="3"/>
        <v>0</v>
      </c>
      <c r="AG40" s="23" t="str">
        <f t="shared" si="4"/>
        <v>DNF</v>
      </c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>
        <f t="shared" si="5"/>
        <v>0</v>
      </c>
      <c r="AU40" s="24">
        <f t="shared" si="6"/>
        <v>0</v>
      </c>
      <c r="AV40" s="24">
        <v>0.10416666666666667</v>
      </c>
      <c r="AW40" s="13" t="str">
        <f t="shared" si="7"/>
        <v/>
      </c>
      <c r="AX40" s="13" t="str">
        <f t="shared" si="8"/>
        <v/>
      </c>
    </row>
    <row r="41" spans="1:51" s="25" customFormat="1" x14ac:dyDescent="0.15">
      <c r="A41" s="34"/>
      <c r="B41" s="13" t="s">
        <v>150</v>
      </c>
      <c r="C41" s="14">
        <v>73</v>
      </c>
      <c r="D41" s="13" t="s">
        <v>151</v>
      </c>
      <c r="E41" s="13" t="s">
        <v>152</v>
      </c>
      <c r="F41" s="14" t="s">
        <v>98</v>
      </c>
      <c r="G41" s="15">
        <v>78.87</v>
      </c>
      <c r="H41" s="16"/>
      <c r="I41" s="17">
        <v>45.27</v>
      </c>
      <c r="J41" s="18"/>
      <c r="K41" s="19">
        <v>48.47</v>
      </c>
      <c r="L41" s="16"/>
      <c r="M41" s="17">
        <v>68.72</v>
      </c>
      <c r="N41" s="18"/>
      <c r="O41" s="19" t="s">
        <v>139</v>
      </c>
      <c r="P41" s="16"/>
      <c r="Q41" s="17" t="s">
        <v>140</v>
      </c>
      <c r="R41" s="18"/>
      <c r="S41" s="19" t="s">
        <v>140</v>
      </c>
      <c r="T41" s="16"/>
      <c r="U41" s="17" t="s">
        <v>140</v>
      </c>
      <c r="V41" s="18"/>
      <c r="W41" s="19" t="s">
        <v>140</v>
      </c>
      <c r="X41" s="16"/>
      <c r="Y41" s="17" t="s">
        <v>140</v>
      </c>
      <c r="Z41" s="18"/>
      <c r="AA41" s="19" t="s">
        <v>140</v>
      </c>
      <c r="AB41" s="16"/>
      <c r="AC41" s="20">
        <f t="shared" si="0"/>
        <v>11</v>
      </c>
      <c r="AD41" s="21" t="str">
        <f t="shared" si="1"/>
        <v>DNF</v>
      </c>
      <c r="AE41" s="22">
        <f t="shared" si="2"/>
        <v>0</v>
      </c>
      <c r="AF41" s="22">
        <f t="shared" si="3"/>
        <v>0</v>
      </c>
      <c r="AG41" s="23" t="str">
        <f t="shared" si="4"/>
        <v>DNF</v>
      </c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>
        <f t="shared" si="5"/>
        <v>0</v>
      </c>
      <c r="AU41" s="24">
        <f t="shared" si="6"/>
        <v>0</v>
      </c>
      <c r="AV41" s="24">
        <v>9.375E-2</v>
      </c>
      <c r="AW41" s="13" t="str">
        <f t="shared" si="7"/>
        <v/>
      </c>
      <c r="AX41" s="13" t="str">
        <f t="shared" si="8"/>
        <v/>
      </c>
    </row>
    <row r="42" spans="1:51" s="62" customFormat="1" ht="14" thickBot="1" x14ac:dyDescent="0.2">
      <c r="A42" s="49"/>
      <c r="B42" s="50" t="s">
        <v>153</v>
      </c>
      <c r="C42" s="51">
        <v>140</v>
      </c>
      <c r="D42" s="50" t="s">
        <v>154</v>
      </c>
      <c r="E42" s="50" t="s">
        <v>131</v>
      </c>
      <c r="F42" s="51" t="s">
        <v>98</v>
      </c>
      <c r="G42" s="52">
        <v>56.84</v>
      </c>
      <c r="H42" s="53">
        <v>2</v>
      </c>
      <c r="I42" s="54">
        <v>52.16</v>
      </c>
      <c r="J42" s="55"/>
      <c r="K42" s="56">
        <v>45.44</v>
      </c>
      <c r="L42" s="53"/>
      <c r="M42" s="54">
        <v>77.819999999999993</v>
      </c>
      <c r="N42" s="55"/>
      <c r="O42" s="56">
        <v>42</v>
      </c>
      <c r="P42" s="53"/>
      <c r="Q42" s="54">
        <v>40.78</v>
      </c>
      <c r="R42" s="55"/>
      <c r="S42" s="56">
        <v>74.88</v>
      </c>
      <c r="T42" s="53"/>
      <c r="U42" s="54">
        <v>78.47</v>
      </c>
      <c r="V42" s="55">
        <v>2</v>
      </c>
      <c r="W42" s="56" t="s">
        <v>139</v>
      </c>
      <c r="X42" s="53"/>
      <c r="Y42" s="54" t="s">
        <v>140</v>
      </c>
      <c r="Z42" s="55"/>
      <c r="AA42" s="56" t="s">
        <v>140</v>
      </c>
      <c r="AB42" s="53"/>
      <c r="AC42" s="57">
        <f t="shared" si="0"/>
        <v>11</v>
      </c>
      <c r="AD42" s="58" t="str">
        <f t="shared" si="1"/>
        <v>DNF</v>
      </c>
      <c r="AE42" s="59">
        <f t="shared" si="2"/>
        <v>4</v>
      </c>
      <c r="AF42" s="59">
        <f t="shared" si="3"/>
        <v>0</v>
      </c>
      <c r="AG42" s="60" t="str">
        <f t="shared" si="4"/>
        <v>DNF</v>
      </c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>
        <f t="shared" si="5"/>
        <v>0</v>
      </c>
      <c r="AU42" s="61">
        <f t="shared" si="6"/>
        <v>0</v>
      </c>
      <c r="AV42" s="61">
        <v>9.375E-2</v>
      </c>
      <c r="AW42" s="50" t="str">
        <f t="shared" si="7"/>
        <v/>
      </c>
      <c r="AX42" s="50" t="str">
        <f t="shared" si="8"/>
        <v/>
      </c>
    </row>
    <row r="43" spans="1:51" s="48" customFormat="1" x14ac:dyDescent="0.15">
      <c r="A43" s="35">
        <v>1</v>
      </c>
      <c r="B43" s="36" t="s">
        <v>155</v>
      </c>
      <c r="C43" s="37">
        <v>93</v>
      </c>
      <c r="D43" s="36" t="s">
        <v>156</v>
      </c>
      <c r="E43" s="36" t="s">
        <v>157</v>
      </c>
      <c r="F43" s="37" t="s">
        <v>158</v>
      </c>
      <c r="G43" s="38">
        <v>62.06</v>
      </c>
      <c r="H43" s="39">
        <v>2</v>
      </c>
      <c r="I43" s="40">
        <v>35.869999999999997</v>
      </c>
      <c r="J43" s="41"/>
      <c r="K43" s="42">
        <v>45.22</v>
      </c>
      <c r="L43" s="39"/>
      <c r="M43" s="40">
        <v>63.13</v>
      </c>
      <c r="N43" s="41"/>
      <c r="O43" s="42">
        <v>42.25</v>
      </c>
      <c r="P43" s="39"/>
      <c r="Q43" s="40">
        <v>44.09</v>
      </c>
      <c r="R43" s="41"/>
      <c r="S43" s="42">
        <v>55.5</v>
      </c>
      <c r="T43" s="39"/>
      <c r="U43" s="40">
        <v>58.06</v>
      </c>
      <c r="V43" s="41"/>
      <c r="W43" s="42">
        <v>42.34</v>
      </c>
      <c r="X43" s="39"/>
      <c r="Y43" s="40">
        <v>53.09</v>
      </c>
      <c r="Z43" s="41"/>
      <c r="AA43" s="42">
        <v>42.56</v>
      </c>
      <c r="AB43" s="39"/>
      <c r="AC43" s="43">
        <f t="shared" si="0"/>
        <v>11</v>
      </c>
      <c r="AD43" s="44">
        <f t="shared" si="1"/>
        <v>544.17000000000007</v>
      </c>
      <c r="AE43" s="45">
        <f t="shared" si="2"/>
        <v>2</v>
      </c>
      <c r="AF43" s="45">
        <f t="shared" si="3"/>
        <v>0</v>
      </c>
      <c r="AG43" s="46">
        <f t="shared" si="4"/>
        <v>138.04250000000002</v>
      </c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>
        <f t="shared" si="5"/>
        <v>0</v>
      </c>
      <c r="AU43" s="47">
        <f t="shared" si="6"/>
        <v>0</v>
      </c>
      <c r="AV43" s="47">
        <v>9.375E-2</v>
      </c>
      <c r="AW43" s="36" t="str">
        <f t="shared" si="7"/>
        <v/>
      </c>
      <c r="AX43" s="36" t="str">
        <f t="shared" si="8"/>
        <v/>
      </c>
    </row>
    <row r="44" spans="1:51" s="25" customFormat="1" x14ac:dyDescent="0.15">
      <c r="A44" s="34">
        <v>2</v>
      </c>
      <c r="B44" s="13" t="s">
        <v>159</v>
      </c>
      <c r="C44" s="14">
        <v>111</v>
      </c>
      <c r="D44" s="13" t="s">
        <v>160</v>
      </c>
      <c r="E44" s="13" t="s">
        <v>161</v>
      </c>
      <c r="F44" s="14" t="s">
        <v>158</v>
      </c>
      <c r="G44" s="15">
        <v>68.38</v>
      </c>
      <c r="H44" s="16"/>
      <c r="I44" s="17">
        <v>38.090000000000003</v>
      </c>
      <c r="J44" s="18"/>
      <c r="K44" s="19">
        <v>48.06</v>
      </c>
      <c r="L44" s="16"/>
      <c r="M44" s="17">
        <v>67.91</v>
      </c>
      <c r="N44" s="18"/>
      <c r="O44" s="19">
        <v>42.5</v>
      </c>
      <c r="P44" s="16"/>
      <c r="Q44" s="17">
        <v>45.57</v>
      </c>
      <c r="R44" s="18"/>
      <c r="S44" s="19">
        <v>56.94</v>
      </c>
      <c r="T44" s="16"/>
      <c r="U44" s="17">
        <v>64.44</v>
      </c>
      <c r="V44" s="18"/>
      <c r="W44" s="19">
        <v>44.87</v>
      </c>
      <c r="X44" s="16"/>
      <c r="Y44" s="17">
        <v>57.44</v>
      </c>
      <c r="Z44" s="18"/>
      <c r="AA44" s="19">
        <v>50.22</v>
      </c>
      <c r="AB44" s="16"/>
      <c r="AC44" s="20">
        <f t="shared" si="0"/>
        <v>11</v>
      </c>
      <c r="AD44" s="21">
        <f t="shared" si="1"/>
        <v>584.42000000000007</v>
      </c>
      <c r="AE44" s="22">
        <f t="shared" si="2"/>
        <v>0</v>
      </c>
      <c r="AF44" s="22">
        <f t="shared" si="3"/>
        <v>0</v>
      </c>
      <c r="AG44" s="23">
        <f t="shared" si="4"/>
        <v>146.10500000000002</v>
      </c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>
        <f t="shared" si="5"/>
        <v>0</v>
      </c>
      <c r="AU44" s="24">
        <f t="shared" si="6"/>
        <v>0</v>
      </c>
      <c r="AV44" s="24">
        <v>9.375E-2</v>
      </c>
      <c r="AW44" s="13" t="str">
        <f t="shared" si="7"/>
        <v/>
      </c>
      <c r="AX44" s="13" t="str">
        <f t="shared" si="8"/>
        <v/>
      </c>
    </row>
    <row r="45" spans="1:51" s="25" customFormat="1" x14ac:dyDescent="0.15">
      <c r="A45" s="34">
        <v>3</v>
      </c>
      <c r="B45" s="13" t="s">
        <v>162</v>
      </c>
      <c r="C45" s="14">
        <v>39</v>
      </c>
      <c r="D45" s="13" t="s">
        <v>163</v>
      </c>
      <c r="E45" s="13" t="s">
        <v>164</v>
      </c>
      <c r="F45" s="14" t="s">
        <v>158</v>
      </c>
      <c r="G45" s="15">
        <v>64.47</v>
      </c>
      <c r="H45" s="16"/>
      <c r="I45" s="17">
        <v>37.39</v>
      </c>
      <c r="J45" s="18"/>
      <c r="K45" s="19">
        <v>46.13</v>
      </c>
      <c r="L45" s="16"/>
      <c r="M45" s="17">
        <v>71</v>
      </c>
      <c r="N45" s="18"/>
      <c r="O45" s="19">
        <v>41.07</v>
      </c>
      <c r="P45" s="16"/>
      <c r="Q45" s="17">
        <v>45</v>
      </c>
      <c r="R45" s="18"/>
      <c r="S45" s="19">
        <v>61.81</v>
      </c>
      <c r="T45" s="16"/>
      <c r="U45" s="17">
        <v>72.72</v>
      </c>
      <c r="V45" s="18">
        <v>2</v>
      </c>
      <c r="W45" s="19">
        <v>50.42</v>
      </c>
      <c r="X45" s="16"/>
      <c r="Y45" s="17">
        <v>55.65</v>
      </c>
      <c r="Z45" s="18"/>
      <c r="AA45" s="19">
        <v>42.28</v>
      </c>
      <c r="AB45" s="16"/>
      <c r="AC45" s="20">
        <f t="shared" si="0"/>
        <v>11</v>
      </c>
      <c r="AD45" s="21">
        <f t="shared" si="1"/>
        <v>587.94000000000005</v>
      </c>
      <c r="AE45" s="22">
        <f t="shared" si="2"/>
        <v>2</v>
      </c>
      <c r="AF45" s="22">
        <f t="shared" si="3"/>
        <v>0</v>
      </c>
      <c r="AG45" s="23">
        <f t="shared" si="4"/>
        <v>148.98500000000001</v>
      </c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>
        <f t="shared" si="5"/>
        <v>0</v>
      </c>
      <c r="AU45" s="24">
        <f t="shared" si="6"/>
        <v>0</v>
      </c>
      <c r="AV45" s="24">
        <v>9.375E-2</v>
      </c>
      <c r="AW45" s="13" t="str">
        <f t="shared" si="7"/>
        <v/>
      </c>
      <c r="AX45" s="13" t="str">
        <f t="shared" si="8"/>
        <v/>
      </c>
    </row>
    <row r="46" spans="1:51" s="25" customFormat="1" x14ac:dyDescent="0.15">
      <c r="A46" s="34">
        <v>4</v>
      </c>
      <c r="B46" s="13" t="s">
        <v>165</v>
      </c>
      <c r="C46" s="14">
        <v>52</v>
      </c>
      <c r="D46" s="13" t="s">
        <v>166</v>
      </c>
      <c r="E46" s="13" t="s">
        <v>167</v>
      </c>
      <c r="F46" s="14" t="s">
        <v>158</v>
      </c>
      <c r="G46" s="15">
        <v>63.9</v>
      </c>
      <c r="H46" s="16"/>
      <c r="I46" s="17">
        <v>41.76</v>
      </c>
      <c r="J46" s="18"/>
      <c r="K46" s="19">
        <v>47.84</v>
      </c>
      <c r="L46" s="16"/>
      <c r="M46" s="17">
        <v>72.900000000000006</v>
      </c>
      <c r="N46" s="18"/>
      <c r="O46" s="19">
        <v>58.5</v>
      </c>
      <c r="P46" s="16"/>
      <c r="Q46" s="17">
        <v>48.53</v>
      </c>
      <c r="R46" s="18"/>
      <c r="S46" s="19">
        <v>59.22</v>
      </c>
      <c r="T46" s="16"/>
      <c r="U46" s="17">
        <v>72.430000000000007</v>
      </c>
      <c r="V46" s="18"/>
      <c r="W46" s="19">
        <v>44.05</v>
      </c>
      <c r="X46" s="16"/>
      <c r="Y46" s="17">
        <v>58.47</v>
      </c>
      <c r="Z46" s="18"/>
      <c r="AA46" s="19">
        <v>48.72</v>
      </c>
      <c r="AB46" s="16"/>
      <c r="AC46" s="20">
        <f t="shared" si="0"/>
        <v>11</v>
      </c>
      <c r="AD46" s="21">
        <f t="shared" si="1"/>
        <v>616.32000000000005</v>
      </c>
      <c r="AE46" s="22">
        <f t="shared" si="2"/>
        <v>0</v>
      </c>
      <c r="AF46" s="22">
        <f t="shared" si="3"/>
        <v>0</v>
      </c>
      <c r="AG46" s="23">
        <f t="shared" si="4"/>
        <v>154.08000000000001</v>
      </c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>
        <f t="shared" si="5"/>
        <v>0</v>
      </c>
      <c r="AU46" s="24">
        <f t="shared" si="6"/>
        <v>0</v>
      </c>
      <c r="AV46" s="24">
        <v>9.375E-2</v>
      </c>
      <c r="AW46" s="13" t="str">
        <f t="shared" si="7"/>
        <v/>
      </c>
      <c r="AX46" s="13" t="str">
        <f t="shared" si="8"/>
        <v/>
      </c>
    </row>
    <row r="47" spans="1:51" s="25" customFormat="1" x14ac:dyDescent="0.15">
      <c r="A47" s="34">
        <v>5</v>
      </c>
      <c r="B47" s="13" t="s">
        <v>168</v>
      </c>
      <c r="C47" s="14">
        <v>100</v>
      </c>
      <c r="D47" s="13" t="s">
        <v>169</v>
      </c>
      <c r="E47" s="13" t="s">
        <v>161</v>
      </c>
      <c r="F47" s="14" t="s">
        <v>158</v>
      </c>
      <c r="G47" s="15">
        <v>66.62</v>
      </c>
      <c r="H47" s="16">
        <v>2</v>
      </c>
      <c r="I47" s="17">
        <v>43.1</v>
      </c>
      <c r="J47" s="18"/>
      <c r="K47" s="19">
        <v>50.12</v>
      </c>
      <c r="L47" s="16"/>
      <c r="M47" s="17">
        <v>78.69</v>
      </c>
      <c r="N47" s="18"/>
      <c r="O47" s="19">
        <v>45.65</v>
      </c>
      <c r="P47" s="16"/>
      <c r="Q47" s="17">
        <v>46.72</v>
      </c>
      <c r="R47" s="18"/>
      <c r="S47" s="19">
        <v>64.44</v>
      </c>
      <c r="T47" s="16"/>
      <c r="U47" s="17">
        <v>66.38</v>
      </c>
      <c r="V47" s="18"/>
      <c r="W47" s="19">
        <v>43.25</v>
      </c>
      <c r="X47" s="16"/>
      <c r="Y47" s="17">
        <v>59.28</v>
      </c>
      <c r="Z47" s="18"/>
      <c r="AA47" s="19">
        <v>52.93</v>
      </c>
      <c r="AB47" s="16"/>
      <c r="AC47" s="20">
        <f t="shared" si="0"/>
        <v>11</v>
      </c>
      <c r="AD47" s="21">
        <f t="shared" si="1"/>
        <v>617.17999999999995</v>
      </c>
      <c r="AE47" s="22">
        <f t="shared" si="2"/>
        <v>2</v>
      </c>
      <c r="AF47" s="22">
        <f t="shared" si="3"/>
        <v>0</v>
      </c>
      <c r="AG47" s="23">
        <f t="shared" si="4"/>
        <v>156.29499999999999</v>
      </c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>
        <f t="shared" si="5"/>
        <v>0</v>
      </c>
      <c r="AU47" s="24">
        <f t="shared" si="6"/>
        <v>0</v>
      </c>
      <c r="AV47" s="24">
        <v>9.375E-2</v>
      </c>
      <c r="AW47" s="13" t="str">
        <f t="shared" si="7"/>
        <v/>
      </c>
      <c r="AX47" s="13" t="str">
        <f t="shared" si="8"/>
        <v/>
      </c>
    </row>
    <row r="48" spans="1:51" s="25" customFormat="1" x14ac:dyDescent="0.15">
      <c r="A48" s="34">
        <v>6</v>
      </c>
      <c r="B48" s="13" t="s">
        <v>170</v>
      </c>
      <c r="C48" s="14">
        <v>116</v>
      </c>
      <c r="D48" s="13" t="s">
        <v>171</v>
      </c>
      <c r="E48" s="13" t="s">
        <v>131</v>
      </c>
      <c r="F48" s="14" t="s">
        <v>158</v>
      </c>
      <c r="G48" s="15">
        <v>66.31</v>
      </c>
      <c r="H48" s="16">
        <v>2</v>
      </c>
      <c r="I48" s="17">
        <v>43.94</v>
      </c>
      <c r="J48" s="18"/>
      <c r="K48" s="19">
        <v>50.66</v>
      </c>
      <c r="L48" s="16"/>
      <c r="M48" s="17">
        <v>77.62</v>
      </c>
      <c r="N48" s="18"/>
      <c r="O48" s="19">
        <v>49.9</v>
      </c>
      <c r="P48" s="16"/>
      <c r="Q48" s="17">
        <v>51.56</v>
      </c>
      <c r="R48" s="18"/>
      <c r="S48" s="19">
        <v>64.03</v>
      </c>
      <c r="T48" s="16"/>
      <c r="U48" s="17">
        <v>70.38</v>
      </c>
      <c r="V48" s="18">
        <v>2</v>
      </c>
      <c r="W48" s="19">
        <v>42.56</v>
      </c>
      <c r="X48" s="16"/>
      <c r="Y48" s="17">
        <v>67.09</v>
      </c>
      <c r="Z48" s="18"/>
      <c r="AA48" s="19">
        <v>49.06</v>
      </c>
      <c r="AB48" s="16"/>
      <c r="AC48" s="20">
        <f t="shared" si="0"/>
        <v>11</v>
      </c>
      <c r="AD48" s="21">
        <f t="shared" si="1"/>
        <v>633.11000000000013</v>
      </c>
      <c r="AE48" s="22">
        <f t="shared" si="2"/>
        <v>4</v>
      </c>
      <c r="AF48" s="22">
        <f t="shared" si="3"/>
        <v>0</v>
      </c>
      <c r="AG48" s="23">
        <f t="shared" si="4"/>
        <v>162.27750000000003</v>
      </c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>
        <f t="shared" si="5"/>
        <v>0</v>
      </c>
      <c r="AU48" s="24">
        <f t="shared" si="6"/>
        <v>0</v>
      </c>
      <c r="AV48" s="24">
        <v>9.375E-2</v>
      </c>
      <c r="AW48" s="13" t="str">
        <f t="shared" si="7"/>
        <v/>
      </c>
      <c r="AX48" s="13" t="str">
        <f t="shared" si="8"/>
        <v/>
      </c>
      <c r="AY48" s="28"/>
    </row>
    <row r="49" spans="1:50" s="25" customFormat="1" x14ac:dyDescent="0.15">
      <c r="A49" s="34">
        <v>7</v>
      </c>
      <c r="B49" s="13" t="s">
        <v>172</v>
      </c>
      <c r="C49" s="14">
        <v>14</v>
      </c>
      <c r="D49" s="13" t="s">
        <v>173</v>
      </c>
      <c r="E49" s="13" t="s">
        <v>174</v>
      </c>
      <c r="F49" s="14" t="s">
        <v>158</v>
      </c>
      <c r="G49" s="15">
        <v>68.47</v>
      </c>
      <c r="H49" s="16">
        <v>4</v>
      </c>
      <c r="I49" s="17">
        <v>42.92</v>
      </c>
      <c r="J49" s="18"/>
      <c r="K49" s="19">
        <v>47.81</v>
      </c>
      <c r="L49" s="16"/>
      <c r="M49" s="17">
        <v>80.66</v>
      </c>
      <c r="N49" s="18"/>
      <c r="O49" s="19">
        <v>50.09</v>
      </c>
      <c r="P49" s="16"/>
      <c r="Q49" s="17">
        <v>47.13</v>
      </c>
      <c r="R49" s="18"/>
      <c r="S49" s="19">
        <v>66.69</v>
      </c>
      <c r="T49" s="16"/>
      <c r="U49" s="17">
        <v>74.56</v>
      </c>
      <c r="V49" s="18"/>
      <c r="W49" s="19">
        <v>45.91</v>
      </c>
      <c r="X49" s="16"/>
      <c r="Y49" s="17">
        <v>58.44</v>
      </c>
      <c r="Z49" s="18"/>
      <c r="AA49" s="19">
        <v>51.65</v>
      </c>
      <c r="AB49" s="16"/>
      <c r="AC49" s="20">
        <f t="shared" si="0"/>
        <v>11</v>
      </c>
      <c r="AD49" s="21">
        <f t="shared" si="1"/>
        <v>634.33000000000004</v>
      </c>
      <c r="AE49" s="22">
        <f t="shared" si="2"/>
        <v>4</v>
      </c>
      <c r="AF49" s="22">
        <f t="shared" si="3"/>
        <v>0</v>
      </c>
      <c r="AG49" s="23">
        <f t="shared" si="4"/>
        <v>162.58250000000001</v>
      </c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>
        <f t="shared" si="5"/>
        <v>0</v>
      </c>
      <c r="AU49" s="24">
        <f t="shared" si="6"/>
        <v>0</v>
      </c>
      <c r="AV49" s="24">
        <v>0.10416666666666667</v>
      </c>
      <c r="AW49" s="13" t="str">
        <f t="shared" si="7"/>
        <v/>
      </c>
      <c r="AX49" s="13" t="str">
        <f t="shared" si="8"/>
        <v/>
      </c>
    </row>
    <row r="50" spans="1:50" s="25" customFormat="1" x14ac:dyDescent="0.15">
      <c r="A50" s="34">
        <v>8</v>
      </c>
      <c r="B50" s="13" t="s">
        <v>175</v>
      </c>
      <c r="C50" s="14">
        <v>130</v>
      </c>
      <c r="D50" s="13" t="s">
        <v>176</v>
      </c>
      <c r="E50" s="13" t="s">
        <v>177</v>
      </c>
      <c r="F50" s="14" t="s">
        <v>158</v>
      </c>
      <c r="G50" s="15">
        <v>65.59</v>
      </c>
      <c r="H50" s="16"/>
      <c r="I50" s="17">
        <v>47.28</v>
      </c>
      <c r="J50" s="18"/>
      <c r="K50" s="19">
        <v>64.599999999999994</v>
      </c>
      <c r="L50" s="16"/>
      <c r="M50" s="17">
        <v>72.39</v>
      </c>
      <c r="N50" s="18"/>
      <c r="O50" s="19">
        <v>53.56</v>
      </c>
      <c r="P50" s="16"/>
      <c r="Q50" s="17">
        <v>51.87</v>
      </c>
      <c r="R50" s="18"/>
      <c r="S50" s="19">
        <v>65.81</v>
      </c>
      <c r="T50" s="16"/>
      <c r="U50" s="17">
        <v>71.84</v>
      </c>
      <c r="V50" s="18"/>
      <c r="W50" s="19">
        <v>50.35</v>
      </c>
      <c r="X50" s="16"/>
      <c r="Y50" s="17">
        <v>62.75</v>
      </c>
      <c r="Z50" s="18"/>
      <c r="AA50" s="19">
        <v>53.25</v>
      </c>
      <c r="AB50" s="16"/>
      <c r="AC50" s="20">
        <f t="shared" si="0"/>
        <v>11</v>
      </c>
      <c r="AD50" s="21">
        <f t="shared" si="1"/>
        <v>659.29000000000008</v>
      </c>
      <c r="AE50" s="22">
        <f t="shared" si="2"/>
        <v>0</v>
      </c>
      <c r="AF50" s="22">
        <f t="shared" si="3"/>
        <v>0</v>
      </c>
      <c r="AG50" s="23">
        <f t="shared" si="4"/>
        <v>164.82250000000002</v>
      </c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>
        <f t="shared" si="5"/>
        <v>0</v>
      </c>
      <c r="AU50" s="24">
        <f t="shared" si="6"/>
        <v>0</v>
      </c>
      <c r="AV50" s="24">
        <v>9.375E-2</v>
      </c>
      <c r="AW50" s="13" t="str">
        <f t="shared" si="7"/>
        <v/>
      </c>
      <c r="AX50" s="13" t="str">
        <f t="shared" si="8"/>
        <v/>
      </c>
    </row>
    <row r="51" spans="1:50" s="25" customFormat="1" x14ac:dyDescent="0.15">
      <c r="A51" s="34">
        <v>9</v>
      </c>
      <c r="B51" s="13" t="s">
        <v>178</v>
      </c>
      <c r="C51" s="14">
        <v>13</v>
      </c>
      <c r="D51" s="13" t="s">
        <v>179</v>
      </c>
      <c r="E51" s="13" t="s">
        <v>180</v>
      </c>
      <c r="F51" s="14" t="s">
        <v>158</v>
      </c>
      <c r="G51" s="15">
        <v>64.63</v>
      </c>
      <c r="H51" s="16">
        <v>2</v>
      </c>
      <c r="I51" s="17">
        <v>42.27</v>
      </c>
      <c r="J51" s="18"/>
      <c r="K51" s="19">
        <v>60.91</v>
      </c>
      <c r="L51" s="16"/>
      <c r="M51" s="17">
        <v>81.56</v>
      </c>
      <c r="N51" s="18"/>
      <c r="O51" s="19">
        <v>51.78</v>
      </c>
      <c r="P51" s="16"/>
      <c r="Q51" s="17">
        <v>50.27</v>
      </c>
      <c r="R51" s="18"/>
      <c r="S51" s="19">
        <v>63.81</v>
      </c>
      <c r="T51" s="16"/>
      <c r="U51" s="17">
        <v>75.62</v>
      </c>
      <c r="V51" s="18"/>
      <c r="W51" s="19">
        <v>49.97</v>
      </c>
      <c r="X51" s="16"/>
      <c r="Y51" s="17">
        <v>57.81</v>
      </c>
      <c r="Z51" s="18"/>
      <c r="AA51" s="19">
        <v>55.06</v>
      </c>
      <c r="AB51" s="16"/>
      <c r="AC51" s="20">
        <f t="shared" si="0"/>
        <v>11</v>
      </c>
      <c r="AD51" s="21">
        <f t="shared" si="1"/>
        <v>653.68999999999983</v>
      </c>
      <c r="AE51" s="22">
        <f t="shared" si="2"/>
        <v>2</v>
      </c>
      <c r="AF51" s="22">
        <f t="shared" si="3"/>
        <v>0</v>
      </c>
      <c r="AG51" s="23">
        <f t="shared" si="4"/>
        <v>165.42249999999996</v>
      </c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>
        <f t="shared" si="5"/>
        <v>0</v>
      </c>
      <c r="AU51" s="24">
        <f t="shared" si="6"/>
        <v>0</v>
      </c>
      <c r="AV51" s="24">
        <v>9.375E-2</v>
      </c>
      <c r="AW51" s="13" t="str">
        <f t="shared" si="7"/>
        <v/>
      </c>
      <c r="AX51" s="13" t="str">
        <f t="shared" si="8"/>
        <v/>
      </c>
    </row>
    <row r="52" spans="1:50" s="25" customFormat="1" x14ac:dyDescent="0.15">
      <c r="A52" s="34">
        <v>10</v>
      </c>
      <c r="B52" s="13" t="s">
        <v>181</v>
      </c>
      <c r="C52" s="14">
        <v>102</v>
      </c>
      <c r="D52" s="13" t="s">
        <v>182</v>
      </c>
      <c r="E52" s="13" t="s">
        <v>183</v>
      </c>
      <c r="F52" s="14" t="s">
        <v>158</v>
      </c>
      <c r="G52" s="15">
        <v>66.180000000000007</v>
      </c>
      <c r="H52" s="16">
        <v>4</v>
      </c>
      <c r="I52" s="17">
        <v>47.59</v>
      </c>
      <c r="J52" s="18"/>
      <c r="K52" s="19">
        <v>60.6</v>
      </c>
      <c r="L52" s="16"/>
      <c r="M52" s="17">
        <v>80.900000000000006</v>
      </c>
      <c r="N52" s="18"/>
      <c r="O52" s="19">
        <v>48.6</v>
      </c>
      <c r="P52" s="16"/>
      <c r="Q52" s="17">
        <v>47.18</v>
      </c>
      <c r="R52" s="18"/>
      <c r="S52" s="19">
        <v>64.900000000000006</v>
      </c>
      <c r="T52" s="16"/>
      <c r="U52" s="17">
        <v>72.94</v>
      </c>
      <c r="V52" s="18"/>
      <c r="W52" s="19">
        <v>46.54</v>
      </c>
      <c r="X52" s="16"/>
      <c r="Y52" s="17">
        <v>60.1</v>
      </c>
      <c r="Z52" s="18"/>
      <c r="AA52" s="19">
        <v>51.32</v>
      </c>
      <c r="AB52" s="16"/>
      <c r="AC52" s="20">
        <f t="shared" si="0"/>
        <v>11</v>
      </c>
      <c r="AD52" s="21">
        <f t="shared" si="1"/>
        <v>646.85000000000014</v>
      </c>
      <c r="AE52" s="22">
        <f t="shared" si="2"/>
        <v>4</v>
      </c>
      <c r="AF52" s="22">
        <f t="shared" si="3"/>
        <v>0</v>
      </c>
      <c r="AG52" s="23">
        <f t="shared" si="4"/>
        <v>165.71250000000003</v>
      </c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>
        <f t="shared" si="5"/>
        <v>0</v>
      </c>
      <c r="AU52" s="24">
        <f t="shared" si="6"/>
        <v>0</v>
      </c>
      <c r="AV52" s="24">
        <v>0.10416666666666667</v>
      </c>
      <c r="AW52" s="13" t="str">
        <f t="shared" si="7"/>
        <v/>
      </c>
      <c r="AX52" s="13" t="str">
        <f t="shared" si="8"/>
        <v/>
      </c>
    </row>
    <row r="53" spans="1:50" s="25" customFormat="1" x14ac:dyDescent="0.15">
      <c r="A53" s="34">
        <v>11</v>
      </c>
      <c r="B53" s="13" t="s">
        <v>184</v>
      </c>
      <c r="C53" s="14">
        <v>97</v>
      </c>
      <c r="D53" s="13" t="s">
        <v>185</v>
      </c>
      <c r="E53" s="13" t="s">
        <v>186</v>
      </c>
      <c r="F53" s="14" t="s">
        <v>158</v>
      </c>
      <c r="G53" s="15">
        <v>63.59</v>
      </c>
      <c r="H53" s="16">
        <v>4</v>
      </c>
      <c r="I53" s="17">
        <v>49.28</v>
      </c>
      <c r="J53" s="18"/>
      <c r="K53" s="19">
        <v>55.63</v>
      </c>
      <c r="L53" s="16"/>
      <c r="M53" s="17">
        <v>75.81</v>
      </c>
      <c r="N53" s="18"/>
      <c r="O53" s="19">
        <v>48.78</v>
      </c>
      <c r="P53" s="16"/>
      <c r="Q53" s="17">
        <v>49.28</v>
      </c>
      <c r="R53" s="18"/>
      <c r="S53" s="19">
        <v>64.09</v>
      </c>
      <c r="T53" s="16"/>
      <c r="U53" s="17">
        <v>83.84</v>
      </c>
      <c r="V53" s="18">
        <v>2</v>
      </c>
      <c r="W53" s="19">
        <v>45.03</v>
      </c>
      <c r="X53" s="16"/>
      <c r="Y53" s="17">
        <v>62.16</v>
      </c>
      <c r="Z53" s="18"/>
      <c r="AA53" s="19">
        <v>51.6</v>
      </c>
      <c r="AB53" s="16"/>
      <c r="AC53" s="20">
        <f t="shared" si="0"/>
        <v>11</v>
      </c>
      <c r="AD53" s="21">
        <f t="shared" si="1"/>
        <v>649.09</v>
      </c>
      <c r="AE53" s="22">
        <f t="shared" si="2"/>
        <v>6</v>
      </c>
      <c r="AF53" s="22">
        <f t="shared" si="3"/>
        <v>0</v>
      </c>
      <c r="AG53" s="23">
        <f t="shared" si="4"/>
        <v>168.27250000000001</v>
      </c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>
        <f t="shared" si="5"/>
        <v>0</v>
      </c>
      <c r="AU53" s="24">
        <f t="shared" si="6"/>
        <v>0</v>
      </c>
      <c r="AV53" s="24">
        <v>9.375E-2</v>
      </c>
      <c r="AW53" s="13" t="str">
        <f t="shared" si="7"/>
        <v/>
      </c>
      <c r="AX53" s="13" t="str">
        <f t="shared" si="8"/>
        <v/>
      </c>
    </row>
    <row r="54" spans="1:50" s="25" customFormat="1" x14ac:dyDescent="0.15">
      <c r="A54" s="34">
        <v>12</v>
      </c>
      <c r="B54" s="13" t="s">
        <v>187</v>
      </c>
      <c r="C54" s="14">
        <v>22</v>
      </c>
      <c r="D54" s="13" t="s">
        <v>188</v>
      </c>
      <c r="E54" s="13" t="s">
        <v>88</v>
      </c>
      <c r="F54" s="14" t="s">
        <v>158</v>
      </c>
      <c r="G54" s="15">
        <v>72.47</v>
      </c>
      <c r="H54" s="16"/>
      <c r="I54" s="17">
        <v>50.29</v>
      </c>
      <c r="J54" s="18"/>
      <c r="K54" s="19">
        <v>58.06</v>
      </c>
      <c r="L54" s="16"/>
      <c r="M54" s="17">
        <v>84</v>
      </c>
      <c r="N54" s="18"/>
      <c r="O54" s="19">
        <v>53.44</v>
      </c>
      <c r="P54" s="16"/>
      <c r="Q54" s="17">
        <v>51.5</v>
      </c>
      <c r="R54" s="18"/>
      <c r="S54" s="19">
        <v>72.040000000000006</v>
      </c>
      <c r="T54" s="16"/>
      <c r="U54" s="17">
        <v>75.47</v>
      </c>
      <c r="V54" s="18"/>
      <c r="W54" s="19">
        <v>50.88</v>
      </c>
      <c r="X54" s="16"/>
      <c r="Y54" s="17">
        <v>62.93</v>
      </c>
      <c r="Z54" s="18"/>
      <c r="AA54" s="19">
        <v>57.88</v>
      </c>
      <c r="AB54" s="16"/>
      <c r="AC54" s="20">
        <f t="shared" si="0"/>
        <v>11</v>
      </c>
      <c r="AD54" s="21">
        <f t="shared" si="1"/>
        <v>688.95999999999992</v>
      </c>
      <c r="AE54" s="22">
        <f t="shared" si="2"/>
        <v>0</v>
      </c>
      <c r="AF54" s="22">
        <f t="shared" si="3"/>
        <v>0</v>
      </c>
      <c r="AG54" s="23">
        <f t="shared" si="4"/>
        <v>172.23999999999998</v>
      </c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>
        <f t="shared" si="5"/>
        <v>0</v>
      </c>
      <c r="AU54" s="24">
        <f t="shared" si="6"/>
        <v>0</v>
      </c>
      <c r="AV54" s="24">
        <v>9.375E-2</v>
      </c>
      <c r="AW54" s="13" t="str">
        <f t="shared" si="7"/>
        <v/>
      </c>
      <c r="AX54" s="13" t="str">
        <f t="shared" si="8"/>
        <v/>
      </c>
    </row>
    <row r="55" spans="1:50" s="25" customFormat="1" x14ac:dyDescent="0.15">
      <c r="A55" s="34">
        <v>13</v>
      </c>
      <c r="B55" s="13" t="s">
        <v>189</v>
      </c>
      <c r="C55" s="14">
        <v>96</v>
      </c>
      <c r="D55" s="13" t="s">
        <v>190</v>
      </c>
      <c r="E55" s="13" t="s">
        <v>191</v>
      </c>
      <c r="F55" s="14" t="s">
        <v>158</v>
      </c>
      <c r="G55" s="15">
        <v>69.38</v>
      </c>
      <c r="H55" s="16"/>
      <c r="I55" s="17">
        <v>48.39</v>
      </c>
      <c r="J55" s="18"/>
      <c r="K55" s="19">
        <v>55.57</v>
      </c>
      <c r="L55" s="16"/>
      <c r="M55" s="17">
        <v>80.47</v>
      </c>
      <c r="N55" s="18"/>
      <c r="O55" s="19">
        <v>53.65</v>
      </c>
      <c r="P55" s="16"/>
      <c r="Q55" s="17">
        <v>52.85</v>
      </c>
      <c r="R55" s="18"/>
      <c r="S55" s="19">
        <v>67.95</v>
      </c>
      <c r="T55" s="16"/>
      <c r="U55" s="17">
        <v>84.5</v>
      </c>
      <c r="V55" s="18"/>
      <c r="W55" s="19">
        <v>47.63</v>
      </c>
      <c r="X55" s="16"/>
      <c r="Y55" s="17">
        <v>60.6</v>
      </c>
      <c r="Z55" s="18"/>
      <c r="AA55" s="19">
        <v>69.72</v>
      </c>
      <c r="AB55" s="16"/>
      <c r="AC55" s="20">
        <f t="shared" si="0"/>
        <v>11</v>
      </c>
      <c r="AD55" s="21">
        <f t="shared" si="1"/>
        <v>690.71</v>
      </c>
      <c r="AE55" s="22">
        <f t="shared" si="2"/>
        <v>0</v>
      </c>
      <c r="AF55" s="22">
        <f t="shared" si="3"/>
        <v>0</v>
      </c>
      <c r="AG55" s="23">
        <f t="shared" si="4"/>
        <v>172.67750000000001</v>
      </c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>
        <f t="shared" si="5"/>
        <v>0</v>
      </c>
      <c r="AU55" s="24">
        <f t="shared" si="6"/>
        <v>0</v>
      </c>
      <c r="AV55" s="24">
        <v>0.10416666666666667</v>
      </c>
      <c r="AW55" s="13" t="str">
        <f t="shared" si="7"/>
        <v/>
      </c>
      <c r="AX55" s="13" t="str">
        <f t="shared" si="8"/>
        <v/>
      </c>
    </row>
    <row r="56" spans="1:50" s="25" customFormat="1" x14ac:dyDescent="0.15">
      <c r="A56" s="34">
        <v>14</v>
      </c>
      <c r="B56" s="13" t="s">
        <v>192</v>
      </c>
      <c r="C56" s="14">
        <v>107</v>
      </c>
      <c r="D56" s="13" t="s">
        <v>193</v>
      </c>
      <c r="E56" s="13" t="s">
        <v>194</v>
      </c>
      <c r="F56" s="14" t="s">
        <v>158</v>
      </c>
      <c r="G56" s="15">
        <v>70.91</v>
      </c>
      <c r="H56" s="16">
        <v>6</v>
      </c>
      <c r="I56" s="17">
        <v>58.25</v>
      </c>
      <c r="J56" s="18"/>
      <c r="K56" s="19">
        <v>56.38</v>
      </c>
      <c r="L56" s="16"/>
      <c r="M56" s="17">
        <v>81.84</v>
      </c>
      <c r="N56" s="18"/>
      <c r="O56" s="19">
        <v>48.81</v>
      </c>
      <c r="P56" s="16"/>
      <c r="Q56" s="17">
        <v>49.47</v>
      </c>
      <c r="R56" s="18"/>
      <c r="S56" s="19">
        <v>67.91</v>
      </c>
      <c r="T56" s="16"/>
      <c r="U56" s="17">
        <v>82.75</v>
      </c>
      <c r="V56" s="18"/>
      <c r="W56" s="19">
        <v>44.75</v>
      </c>
      <c r="X56" s="16"/>
      <c r="Y56" s="17">
        <v>61.38</v>
      </c>
      <c r="Z56" s="18"/>
      <c r="AA56" s="19">
        <v>49.72</v>
      </c>
      <c r="AB56" s="16"/>
      <c r="AC56" s="20">
        <f t="shared" si="0"/>
        <v>11</v>
      </c>
      <c r="AD56" s="21">
        <f t="shared" si="1"/>
        <v>672.17</v>
      </c>
      <c r="AE56" s="22">
        <f t="shared" si="2"/>
        <v>6</v>
      </c>
      <c r="AF56" s="22">
        <f t="shared" si="3"/>
        <v>0</v>
      </c>
      <c r="AG56" s="23">
        <f t="shared" si="4"/>
        <v>174.04249999999999</v>
      </c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>
        <f t="shared" si="5"/>
        <v>0</v>
      </c>
      <c r="AU56" s="24">
        <f t="shared" si="6"/>
        <v>0</v>
      </c>
      <c r="AV56" s="24">
        <v>9.375E-2</v>
      </c>
      <c r="AW56" s="13" t="str">
        <f t="shared" si="7"/>
        <v/>
      </c>
      <c r="AX56" s="13" t="str">
        <f t="shared" si="8"/>
        <v/>
      </c>
    </row>
    <row r="57" spans="1:50" s="25" customFormat="1" x14ac:dyDescent="0.15">
      <c r="A57" s="34">
        <v>15</v>
      </c>
      <c r="B57" s="13" t="s">
        <v>195</v>
      </c>
      <c r="C57" s="14">
        <v>82</v>
      </c>
      <c r="D57" s="13" t="s">
        <v>196</v>
      </c>
      <c r="E57" s="13" t="s">
        <v>197</v>
      </c>
      <c r="F57" s="14" t="s">
        <v>158</v>
      </c>
      <c r="G57" s="15">
        <v>75.349999999999994</v>
      </c>
      <c r="H57" s="16"/>
      <c r="I57" s="17">
        <v>50.77</v>
      </c>
      <c r="J57" s="18"/>
      <c r="K57" s="19">
        <v>58.22</v>
      </c>
      <c r="L57" s="16"/>
      <c r="M57" s="17">
        <v>87.4</v>
      </c>
      <c r="N57" s="18"/>
      <c r="O57" s="19">
        <v>55.06</v>
      </c>
      <c r="P57" s="16"/>
      <c r="Q57" s="17">
        <v>52.79</v>
      </c>
      <c r="R57" s="18"/>
      <c r="S57" s="19">
        <v>68.180000000000007</v>
      </c>
      <c r="T57" s="16"/>
      <c r="U57" s="17">
        <v>83.25</v>
      </c>
      <c r="V57" s="18">
        <v>2</v>
      </c>
      <c r="W57" s="19">
        <v>50.25</v>
      </c>
      <c r="X57" s="16"/>
      <c r="Y57" s="17">
        <v>66.97</v>
      </c>
      <c r="Z57" s="18"/>
      <c r="AA57" s="19">
        <v>60.09</v>
      </c>
      <c r="AB57" s="16"/>
      <c r="AC57" s="20">
        <f t="shared" si="0"/>
        <v>11</v>
      </c>
      <c r="AD57" s="21">
        <f t="shared" si="1"/>
        <v>708.33</v>
      </c>
      <c r="AE57" s="22">
        <f t="shared" si="2"/>
        <v>2</v>
      </c>
      <c r="AF57" s="22">
        <f t="shared" si="3"/>
        <v>0</v>
      </c>
      <c r="AG57" s="23">
        <f t="shared" si="4"/>
        <v>179.08250000000001</v>
      </c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>
        <f t="shared" si="5"/>
        <v>0</v>
      </c>
      <c r="AU57" s="24">
        <f t="shared" si="6"/>
        <v>0</v>
      </c>
      <c r="AV57" s="24">
        <v>0.10416666666666667</v>
      </c>
      <c r="AW57" s="13" t="str">
        <f t="shared" si="7"/>
        <v/>
      </c>
      <c r="AX57" s="13" t="str">
        <f t="shared" si="8"/>
        <v/>
      </c>
    </row>
    <row r="58" spans="1:50" s="25" customFormat="1" x14ac:dyDescent="0.15">
      <c r="A58" s="34">
        <v>16</v>
      </c>
      <c r="B58" s="13" t="s">
        <v>198</v>
      </c>
      <c r="C58" s="14">
        <v>113</v>
      </c>
      <c r="D58" s="13" t="s">
        <v>199</v>
      </c>
      <c r="E58" s="13" t="s">
        <v>177</v>
      </c>
      <c r="F58" s="14" t="s">
        <v>158</v>
      </c>
      <c r="G58" s="15">
        <v>74.09</v>
      </c>
      <c r="H58" s="16"/>
      <c r="I58" s="17">
        <v>56.93</v>
      </c>
      <c r="J58" s="18"/>
      <c r="K58" s="19">
        <v>60.18</v>
      </c>
      <c r="L58" s="16"/>
      <c r="M58" s="17">
        <v>92.37</v>
      </c>
      <c r="N58" s="18"/>
      <c r="O58" s="19">
        <v>53.66</v>
      </c>
      <c r="P58" s="16"/>
      <c r="Q58" s="17">
        <v>57.03</v>
      </c>
      <c r="R58" s="18"/>
      <c r="S58" s="19">
        <v>74.72</v>
      </c>
      <c r="T58" s="16"/>
      <c r="U58" s="17">
        <v>89.24</v>
      </c>
      <c r="V58" s="18"/>
      <c r="W58" s="19">
        <v>53.81</v>
      </c>
      <c r="X58" s="16"/>
      <c r="Y58" s="17">
        <v>64.03</v>
      </c>
      <c r="Z58" s="18"/>
      <c r="AA58" s="19">
        <v>53.66</v>
      </c>
      <c r="AB58" s="16"/>
      <c r="AC58" s="20">
        <f t="shared" si="0"/>
        <v>11</v>
      </c>
      <c r="AD58" s="21">
        <f t="shared" si="1"/>
        <v>729.71999999999991</v>
      </c>
      <c r="AE58" s="22">
        <f t="shared" si="2"/>
        <v>0</v>
      </c>
      <c r="AF58" s="22">
        <f t="shared" si="3"/>
        <v>0</v>
      </c>
      <c r="AG58" s="23">
        <f t="shared" si="4"/>
        <v>182.42999999999998</v>
      </c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>
        <f t="shared" si="5"/>
        <v>0</v>
      </c>
      <c r="AU58" s="24">
        <f t="shared" si="6"/>
        <v>0</v>
      </c>
      <c r="AV58" s="24">
        <v>9.375E-2</v>
      </c>
      <c r="AW58" s="13" t="str">
        <f t="shared" si="7"/>
        <v/>
      </c>
      <c r="AX58" s="13" t="str">
        <f t="shared" si="8"/>
        <v/>
      </c>
    </row>
    <row r="59" spans="1:50" s="25" customFormat="1" x14ac:dyDescent="0.15">
      <c r="A59" s="34">
        <v>17</v>
      </c>
      <c r="B59" s="13" t="s">
        <v>200</v>
      </c>
      <c r="C59" s="14">
        <v>101</v>
      </c>
      <c r="D59" s="13" t="s">
        <v>201</v>
      </c>
      <c r="E59" s="13" t="s">
        <v>202</v>
      </c>
      <c r="F59" s="14" t="s">
        <v>158</v>
      </c>
      <c r="G59" s="15">
        <v>79.03</v>
      </c>
      <c r="H59" s="16"/>
      <c r="I59" s="17">
        <v>51.43</v>
      </c>
      <c r="J59" s="18"/>
      <c r="K59" s="19">
        <v>59.4</v>
      </c>
      <c r="L59" s="16"/>
      <c r="M59" s="17">
        <v>90.5</v>
      </c>
      <c r="N59" s="18"/>
      <c r="O59" s="19">
        <v>60.72</v>
      </c>
      <c r="P59" s="16"/>
      <c r="Q59" s="17">
        <v>55.75</v>
      </c>
      <c r="R59" s="18"/>
      <c r="S59" s="19">
        <v>79.97</v>
      </c>
      <c r="T59" s="16">
        <v>2</v>
      </c>
      <c r="U59" s="17">
        <v>90.06</v>
      </c>
      <c r="V59" s="18"/>
      <c r="W59" s="19">
        <v>50.78</v>
      </c>
      <c r="X59" s="16"/>
      <c r="Y59" s="17">
        <v>67.31</v>
      </c>
      <c r="Z59" s="18"/>
      <c r="AA59" s="19">
        <v>55.16</v>
      </c>
      <c r="AB59" s="16"/>
      <c r="AC59" s="20">
        <f t="shared" si="0"/>
        <v>11</v>
      </c>
      <c r="AD59" s="21">
        <f t="shared" si="1"/>
        <v>740.11</v>
      </c>
      <c r="AE59" s="22">
        <f t="shared" si="2"/>
        <v>2</v>
      </c>
      <c r="AF59" s="22">
        <f t="shared" si="3"/>
        <v>0</v>
      </c>
      <c r="AG59" s="23">
        <f t="shared" si="4"/>
        <v>187.0275</v>
      </c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>
        <f t="shared" si="5"/>
        <v>0</v>
      </c>
      <c r="AU59" s="24">
        <f t="shared" si="6"/>
        <v>0</v>
      </c>
      <c r="AV59" s="24">
        <v>9.375E-2</v>
      </c>
      <c r="AW59" s="13" t="str">
        <f t="shared" si="7"/>
        <v/>
      </c>
      <c r="AX59" s="13" t="str">
        <f t="shared" si="8"/>
        <v/>
      </c>
    </row>
    <row r="60" spans="1:50" s="25" customFormat="1" x14ac:dyDescent="0.15">
      <c r="A60" s="34">
        <v>18</v>
      </c>
      <c r="B60" s="13" t="s">
        <v>203</v>
      </c>
      <c r="C60" s="14">
        <v>98</v>
      </c>
      <c r="D60" s="13" t="s">
        <v>204</v>
      </c>
      <c r="E60" s="13" t="s">
        <v>205</v>
      </c>
      <c r="F60" s="14" t="s">
        <v>158</v>
      </c>
      <c r="G60" s="15">
        <v>75.97</v>
      </c>
      <c r="H60" s="16"/>
      <c r="I60" s="17">
        <v>59.85</v>
      </c>
      <c r="J60" s="18"/>
      <c r="K60" s="19">
        <v>58.75</v>
      </c>
      <c r="L60" s="16"/>
      <c r="M60" s="17">
        <v>83.87</v>
      </c>
      <c r="N60" s="18"/>
      <c r="O60" s="19">
        <v>62.79</v>
      </c>
      <c r="P60" s="16"/>
      <c r="Q60" s="17">
        <v>52.75</v>
      </c>
      <c r="R60" s="18"/>
      <c r="S60" s="19">
        <v>80.5</v>
      </c>
      <c r="T60" s="16">
        <v>2</v>
      </c>
      <c r="U60" s="17">
        <v>102.66</v>
      </c>
      <c r="V60" s="18"/>
      <c r="W60" s="19">
        <v>48.15</v>
      </c>
      <c r="X60" s="16"/>
      <c r="Y60" s="17">
        <v>70.150000000000006</v>
      </c>
      <c r="Z60" s="18"/>
      <c r="AA60" s="19">
        <v>61.41</v>
      </c>
      <c r="AB60" s="16"/>
      <c r="AC60" s="20">
        <f t="shared" si="0"/>
        <v>11</v>
      </c>
      <c r="AD60" s="21">
        <f t="shared" si="1"/>
        <v>756.84999999999991</v>
      </c>
      <c r="AE60" s="22">
        <f t="shared" si="2"/>
        <v>2</v>
      </c>
      <c r="AF60" s="22">
        <f t="shared" si="3"/>
        <v>0</v>
      </c>
      <c r="AG60" s="23">
        <f t="shared" si="4"/>
        <v>191.21249999999998</v>
      </c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>
        <f t="shared" si="5"/>
        <v>0</v>
      </c>
      <c r="AU60" s="24">
        <f t="shared" si="6"/>
        <v>0</v>
      </c>
      <c r="AV60" s="24">
        <v>9.375E-2</v>
      </c>
      <c r="AW60" s="13" t="str">
        <f t="shared" si="7"/>
        <v/>
      </c>
      <c r="AX60" s="13" t="str">
        <f t="shared" si="8"/>
        <v/>
      </c>
    </row>
    <row r="61" spans="1:50" s="25" customFormat="1" x14ac:dyDescent="0.15">
      <c r="A61" s="34">
        <v>19</v>
      </c>
      <c r="B61" s="13" t="s">
        <v>206</v>
      </c>
      <c r="C61" s="14">
        <v>86</v>
      </c>
      <c r="D61" s="13" t="s">
        <v>207</v>
      </c>
      <c r="E61" s="13" t="s">
        <v>208</v>
      </c>
      <c r="F61" s="14" t="s">
        <v>158</v>
      </c>
      <c r="G61" s="15">
        <v>76.040000000000006</v>
      </c>
      <c r="H61" s="16"/>
      <c r="I61" s="17">
        <v>72.98</v>
      </c>
      <c r="J61" s="18"/>
      <c r="K61" s="19">
        <v>65.16</v>
      </c>
      <c r="L61" s="16"/>
      <c r="M61" s="17">
        <v>101.5</v>
      </c>
      <c r="N61" s="18"/>
      <c r="O61" s="19">
        <v>63.12</v>
      </c>
      <c r="P61" s="16"/>
      <c r="Q61" s="17">
        <v>56.75</v>
      </c>
      <c r="R61" s="18"/>
      <c r="S61" s="19">
        <v>79.25</v>
      </c>
      <c r="T61" s="16"/>
      <c r="U61" s="17">
        <v>90.94</v>
      </c>
      <c r="V61" s="18"/>
      <c r="W61" s="19">
        <v>53.4</v>
      </c>
      <c r="X61" s="16"/>
      <c r="Y61" s="17">
        <v>63.87</v>
      </c>
      <c r="Z61" s="18"/>
      <c r="AA61" s="19">
        <v>59.91</v>
      </c>
      <c r="AB61" s="16"/>
      <c r="AC61" s="20">
        <f t="shared" si="0"/>
        <v>11</v>
      </c>
      <c r="AD61" s="21">
        <f t="shared" si="1"/>
        <v>782.92</v>
      </c>
      <c r="AE61" s="22">
        <f t="shared" si="2"/>
        <v>0</v>
      </c>
      <c r="AF61" s="22">
        <f t="shared" si="3"/>
        <v>0</v>
      </c>
      <c r="AG61" s="23">
        <f t="shared" si="4"/>
        <v>195.73</v>
      </c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>
        <f t="shared" si="5"/>
        <v>0</v>
      </c>
      <c r="AU61" s="24">
        <f t="shared" si="6"/>
        <v>0</v>
      </c>
      <c r="AV61" s="24">
        <v>0.10416666666666667</v>
      </c>
      <c r="AW61" s="13" t="str">
        <f t="shared" si="7"/>
        <v/>
      </c>
      <c r="AX61" s="13" t="str">
        <f t="shared" si="8"/>
        <v/>
      </c>
    </row>
    <row r="62" spans="1:50" s="25" customFormat="1" x14ac:dyDescent="0.15">
      <c r="A62" s="34">
        <v>20</v>
      </c>
      <c r="B62" s="13" t="s">
        <v>209</v>
      </c>
      <c r="C62" s="14">
        <v>129</v>
      </c>
      <c r="D62" s="13" t="s">
        <v>210</v>
      </c>
      <c r="E62" s="13" t="s">
        <v>211</v>
      </c>
      <c r="F62" s="14" t="s">
        <v>158</v>
      </c>
      <c r="G62" s="15">
        <v>82.68</v>
      </c>
      <c r="H62" s="16">
        <v>2</v>
      </c>
      <c r="I62" s="17">
        <v>60.03</v>
      </c>
      <c r="J62" s="18"/>
      <c r="K62" s="19">
        <v>59.06</v>
      </c>
      <c r="L62" s="16"/>
      <c r="M62" s="17">
        <v>102.87</v>
      </c>
      <c r="N62" s="18"/>
      <c r="O62" s="19">
        <v>53.03</v>
      </c>
      <c r="P62" s="16"/>
      <c r="Q62" s="17">
        <v>55.9</v>
      </c>
      <c r="R62" s="18"/>
      <c r="S62" s="19">
        <v>78.44</v>
      </c>
      <c r="T62" s="16"/>
      <c r="U62" s="17">
        <v>94.19</v>
      </c>
      <c r="V62" s="18">
        <v>2</v>
      </c>
      <c r="W62" s="19">
        <v>61.16</v>
      </c>
      <c r="X62" s="16"/>
      <c r="Y62" s="17">
        <v>75.87</v>
      </c>
      <c r="Z62" s="18"/>
      <c r="AA62" s="19">
        <v>73.97</v>
      </c>
      <c r="AB62" s="16"/>
      <c r="AC62" s="20">
        <f t="shared" si="0"/>
        <v>11</v>
      </c>
      <c r="AD62" s="21">
        <f t="shared" si="1"/>
        <v>797.19999999999993</v>
      </c>
      <c r="AE62" s="22">
        <f t="shared" si="2"/>
        <v>4</v>
      </c>
      <c r="AF62" s="22">
        <f t="shared" si="3"/>
        <v>0</v>
      </c>
      <c r="AG62" s="23">
        <f t="shared" si="4"/>
        <v>203.29999999999998</v>
      </c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>
        <f t="shared" si="5"/>
        <v>0</v>
      </c>
      <c r="AU62" s="24">
        <f t="shared" si="6"/>
        <v>0</v>
      </c>
      <c r="AV62" s="24">
        <v>9.375E-2</v>
      </c>
      <c r="AW62" s="13" t="str">
        <f t="shared" si="7"/>
        <v/>
      </c>
      <c r="AX62" s="13" t="str">
        <f t="shared" si="8"/>
        <v/>
      </c>
    </row>
    <row r="63" spans="1:50" s="25" customFormat="1" x14ac:dyDescent="0.15">
      <c r="A63" s="34">
        <v>21</v>
      </c>
      <c r="B63" s="13" t="s">
        <v>212</v>
      </c>
      <c r="C63" s="14">
        <v>124</v>
      </c>
      <c r="D63" s="13" t="s">
        <v>213</v>
      </c>
      <c r="E63" s="13" t="s">
        <v>214</v>
      </c>
      <c r="F63" s="14" t="s">
        <v>158</v>
      </c>
      <c r="G63" s="15">
        <v>84.06</v>
      </c>
      <c r="H63" s="16"/>
      <c r="I63" s="17">
        <v>55.88</v>
      </c>
      <c r="J63" s="18"/>
      <c r="K63" s="19">
        <v>64.78</v>
      </c>
      <c r="L63" s="16"/>
      <c r="M63" s="17">
        <v>96.88</v>
      </c>
      <c r="N63" s="18"/>
      <c r="O63" s="19">
        <v>61.59</v>
      </c>
      <c r="P63" s="16"/>
      <c r="Q63" s="17">
        <v>60.69</v>
      </c>
      <c r="R63" s="18"/>
      <c r="S63" s="19">
        <v>77.69</v>
      </c>
      <c r="T63" s="16"/>
      <c r="U63" s="17">
        <v>97.47</v>
      </c>
      <c r="V63" s="18">
        <v>2</v>
      </c>
      <c r="W63" s="19">
        <v>55.22</v>
      </c>
      <c r="X63" s="16"/>
      <c r="Y63" s="17">
        <v>73.34</v>
      </c>
      <c r="Z63" s="18"/>
      <c r="AA63" s="19">
        <v>98.94</v>
      </c>
      <c r="AB63" s="16"/>
      <c r="AC63" s="20">
        <f t="shared" si="0"/>
        <v>11</v>
      </c>
      <c r="AD63" s="21">
        <f t="shared" si="1"/>
        <v>826.54000000000019</v>
      </c>
      <c r="AE63" s="22">
        <f t="shared" si="2"/>
        <v>2</v>
      </c>
      <c r="AF63" s="22">
        <f t="shared" si="3"/>
        <v>0</v>
      </c>
      <c r="AG63" s="23">
        <f t="shared" si="4"/>
        <v>208.63500000000005</v>
      </c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>
        <f t="shared" si="5"/>
        <v>0</v>
      </c>
      <c r="AU63" s="24">
        <f t="shared" si="6"/>
        <v>0</v>
      </c>
      <c r="AV63" s="24">
        <v>0.10416666666666667</v>
      </c>
      <c r="AW63" s="13" t="str">
        <f t="shared" si="7"/>
        <v/>
      </c>
      <c r="AX63" s="13" t="str">
        <f t="shared" si="8"/>
        <v/>
      </c>
    </row>
    <row r="64" spans="1:50" s="25" customFormat="1" x14ac:dyDescent="0.15">
      <c r="A64" s="34">
        <v>22</v>
      </c>
      <c r="B64" s="13" t="s">
        <v>215</v>
      </c>
      <c r="C64" s="14">
        <v>136</v>
      </c>
      <c r="D64" s="13" t="s">
        <v>216</v>
      </c>
      <c r="E64" s="13" t="s">
        <v>217</v>
      </c>
      <c r="F64" s="14" t="s">
        <v>158</v>
      </c>
      <c r="G64" s="15">
        <v>81.17</v>
      </c>
      <c r="H64" s="16"/>
      <c r="I64" s="17">
        <v>64.03</v>
      </c>
      <c r="J64" s="18"/>
      <c r="K64" s="19">
        <v>70.03</v>
      </c>
      <c r="L64" s="16"/>
      <c r="M64" s="17">
        <v>90.91</v>
      </c>
      <c r="N64" s="18"/>
      <c r="O64" s="19">
        <v>68.180000000000007</v>
      </c>
      <c r="P64" s="16"/>
      <c r="Q64" s="17">
        <v>66.400000000000006</v>
      </c>
      <c r="R64" s="18"/>
      <c r="S64" s="19">
        <v>80.66</v>
      </c>
      <c r="T64" s="16"/>
      <c r="U64" s="17">
        <v>103.75</v>
      </c>
      <c r="V64" s="18">
        <v>2</v>
      </c>
      <c r="W64" s="19">
        <v>70.28</v>
      </c>
      <c r="X64" s="16"/>
      <c r="Y64" s="17">
        <v>81.97</v>
      </c>
      <c r="Z64" s="18"/>
      <c r="AA64" s="19">
        <v>65.81</v>
      </c>
      <c r="AB64" s="16"/>
      <c r="AC64" s="20">
        <f t="shared" si="0"/>
        <v>11</v>
      </c>
      <c r="AD64" s="21">
        <f t="shared" si="1"/>
        <v>843.19</v>
      </c>
      <c r="AE64" s="22">
        <f t="shared" si="2"/>
        <v>2</v>
      </c>
      <c r="AF64" s="22">
        <f t="shared" si="3"/>
        <v>0</v>
      </c>
      <c r="AG64" s="23">
        <f t="shared" si="4"/>
        <v>212.79750000000001</v>
      </c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>
        <f t="shared" si="5"/>
        <v>0</v>
      </c>
      <c r="AU64" s="24">
        <f t="shared" si="6"/>
        <v>0</v>
      </c>
      <c r="AV64" s="24">
        <v>9.375E-2</v>
      </c>
      <c r="AW64" s="13" t="str">
        <f t="shared" si="7"/>
        <v/>
      </c>
      <c r="AX64" s="13" t="str">
        <f t="shared" si="8"/>
        <v/>
      </c>
    </row>
    <row r="65" spans="1:50" s="25" customFormat="1" x14ac:dyDescent="0.15">
      <c r="A65" s="34">
        <v>23</v>
      </c>
      <c r="B65" s="13" t="s">
        <v>218</v>
      </c>
      <c r="C65" s="14">
        <v>104</v>
      </c>
      <c r="D65" s="13" t="s">
        <v>219</v>
      </c>
      <c r="E65" s="13" t="s">
        <v>220</v>
      </c>
      <c r="F65" s="14" t="s">
        <v>158</v>
      </c>
      <c r="G65" s="15">
        <v>85.9</v>
      </c>
      <c r="H65" s="16"/>
      <c r="I65" s="17">
        <v>59.12</v>
      </c>
      <c r="J65" s="18"/>
      <c r="K65" s="19">
        <v>82.91</v>
      </c>
      <c r="L65" s="16"/>
      <c r="M65" s="17">
        <v>113.66</v>
      </c>
      <c r="N65" s="18"/>
      <c r="O65" s="19">
        <v>67.53</v>
      </c>
      <c r="P65" s="16"/>
      <c r="Q65" s="17">
        <v>77.31</v>
      </c>
      <c r="R65" s="18">
        <v>20</v>
      </c>
      <c r="S65" s="19">
        <v>95.69</v>
      </c>
      <c r="T65" s="16"/>
      <c r="U65" s="17">
        <v>109</v>
      </c>
      <c r="V65" s="18">
        <v>2</v>
      </c>
      <c r="W65" s="19">
        <v>62.57</v>
      </c>
      <c r="X65" s="16"/>
      <c r="Y65" s="17">
        <v>113.57</v>
      </c>
      <c r="Z65" s="18"/>
      <c r="AA65" s="19">
        <v>77.599999999999994</v>
      </c>
      <c r="AB65" s="16">
        <v>2</v>
      </c>
      <c r="AC65" s="20">
        <f t="shared" si="0"/>
        <v>11</v>
      </c>
      <c r="AD65" s="21">
        <f t="shared" si="1"/>
        <v>944.86</v>
      </c>
      <c r="AE65" s="22">
        <f t="shared" si="2"/>
        <v>24</v>
      </c>
      <c r="AF65" s="22">
        <f t="shared" si="3"/>
        <v>0</v>
      </c>
      <c r="AG65" s="23">
        <f t="shared" si="4"/>
        <v>260.21500000000003</v>
      </c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>
        <f t="shared" si="5"/>
        <v>0</v>
      </c>
      <c r="AU65" s="24">
        <f t="shared" si="6"/>
        <v>0</v>
      </c>
      <c r="AV65" s="24">
        <v>0.10416666666666667</v>
      </c>
      <c r="AW65" s="13" t="str">
        <f t="shared" si="7"/>
        <v/>
      </c>
      <c r="AX65" s="13" t="str">
        <f t="shared" si="8"/>
        <v/>
      </c>
    </row>
    <row r="66" spans="1:50" s="25" customFormat="1" x14ac:dyDescent="0.15">
      <c r="A66" s="34">
        <v>24</v>
      </c>
      <c r="B66" s="13" t="s">
        <v>221</v>
      </c>
      <c r="C66" s="14">
        <v>133</v>
      </c>
      <c r="D66" s="13" t="s">
        <v>222</v>
      </c>
      <c r="E66" s="13" t="s">
        <v>223</v>
      </c>
      <c r="F66" s="14" t="s">
        <v>158</v>
      </c>
      <c r="G66" s="15">
        <v>73.94</v>
      </c>
      <c r="H66" s="16"/>
      <c r="I66" s="17">
        <v>177.12</v>
      </c>
      <c r="J66" s="18">
        <v>10</v>
      </c>
      <c r="K66" s="19">
        <v>72.72</v>
      </c>
      <c r="L66" s="16"/>
      <c r="M66" s="17">
        <v>124.06</v>
      </c>
      <c r="N66" s="18"/>
      <c r="O66" s="19">
        <v>60.78</v>
      </c>
      <c r="P66" s="16"/>
      <c r="Q66" s="17">
        <v>59.75</v>
      </c>
      <c r="R66" s="18"/>
      <c r="S66" s="19">
        <v>98.16</v>
      </c>
      <c r="T66" s="26"/>
      <c r="U66" s="17">
        <v>110.75</v>
      </c>
      <c r="V66" s="18"/>
      <c r="W66" s="19">
        <v>73.78</v>
      </c>
      <c r="X66" s="16"/>
      <c r="Y66" s="17">
        <v>86.85</v>
      </c>
      <c r="Z66" s="18"/>
      <c r="AA66" s="19">
        <v>63.56</v>
      </c>
      <c r="AB66" s="16"/>
      <c r="AC66" s="20">
        <f t="shared" ref="AC66:AC127" si="9">COUNTA(G66,I66,K66,M66,O66,Q66,S66,U66,W66,Y66,AA66)</f>
        <v>11</v>
      </c>
      <c r="AD66" s="21">
        <f t="shared" ref="AD66:AD127" si="10">IFERROR(G66+I66+K66+M66+O66+Q66+S66+U66+W66+Y66+AA66,"DNF")</f>
        <v>1001.47</v>
      </c>
      <c r="AE66" s="22">
        <f t="shared" ref="AE66:AE127" si="11">H66+J66+L66+N66+P66+R66+T66+V66+X66+Z66+AB66</f>
        <v>10</v>
      </c>
      <c r="AF66" s="22">
        <f t="shared" ref="AF66:AF127" si="12">IF(AX66="",0,AX66)</f>
        <v>0</v>
      </c>
      <c r="AG66" s="23">
        <f t="shared" ref="AG66:AG127" si="13">IFERROR((AD66/4)+AE66+AF66,"DNF")</f>
        <v>260.36750000000001</v>
      </c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>
        <f t="shared" ref="AT66:AT127" si="14">SUM(AJ66:AS66)</f>
        <v>0</v>
      </c>
      <c r="AU66" s="24">
        <f t="shared" ref="AU66:AU127" si="15">(AI66-AH66)-AT66</f>
        <v>0</v>
      </c>
      <c r="AV66" s="24">
        <v>0.10416666666666667</v>
      </c>
      <c r="AW66" s="13" t="str">
        <f t="shared" ref="AW66:AW128" si="16">IF((AI66-AH66)-AT66-AV66&lt;0.000000001,"",((AI66-AH66)-AT66-AV66)*24*60)</f>
        <v/>
      </c>
      <c r="AX66" s="13" t="str">
        <f t="shared" ref="AX66:AX128" si="17">IF(AW66="","",AW66*15)</f>
        <v/>
      </c>
    </row>
    <row r="67" spans="1:50" s="25" customFormat="1" x14ac:dyDescent="0.15">
      <c r="A67" s="34"/>
      <c r="B67" s="13" t="s">
        <v>224</v>
      </c>
      <c r="C67" s="14">
        <v>72</v>
      </c>
      <c r="D67" s="13" t="s">
        <v>225</v>
      </c>
      <c r="E67" s="13" t="s">
        <v>226</v>
      </c>
      <c r="F67" s="14" t="s">
        <v>158</v>
      </c>
      <c r="G67" s="15">
        <v>98.63</v>
      </c>
      <c r="H67" s="16">
        <v>4</v>
      </c>
      <c r="I67" s="17">
        <v>106.57</v>
      </c>
      <c r="J67" s="18"/>
      <c r="K67" s="19">
        <v>78.47</v>
      </c>
      <c r="L67" s="16"/>
      <c r="M67" s="17">
        <v>119.19</v>
      </c>
      <c r="N67" s="18"/>
      <c r="O67" s="19">
        <v>95.07</v>
      </c>
      <c r="P67" s="16"/>
      <c r="Q67" s="17">
        <v>68.16</v>
      </c>
      <c r="R67" s="18"/>
      <c r="S67" s="19">
        <v>91.35</v>
      </c>
      <c r="T67" s="16"/>
      <c r="U67" s="17">
        <v>133.88</v>
      </c>
      <c r="V67" s="18"/>
      <c r="W67" s="19">
        <v>60.53</v>
      </c>
      <c r="X67" s="16"/>
      <c r="Y67" s="17">
        <v>78.03</v>
      </c>
      <c r="Z67" s="18"/>
      <c r="AA67" s="19" t="s">
        <v>139</v>
      </c>
      <c r="AB67" s="16"/>
      <c r="AC67" s="20">
        <f t="shared" si="9"/>
        <v>11</v>
      </c>
      <c r="AD67" s="21" t="str">
        <f t="shared" si="10"/>
        <v>DNF</v>
      </c>
      <c r="AE67" s="22">
        <f t="shared" si="11"/>
        <v>4</v>
      </c>
      <c r="AF67" s="22">
        <f t="shared" si="12"/>
        <v>0</v>
      </c>
      <c r="AG67" s="23" t="str">
        <f t="shared" si="13"/>
        <v>DNF</v>
      </c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>
        <f t="shared" si="14"/>
        <v>0</v>
      </c>
      <c r="AU67" s="24">
        <f t="shared" si="15"/>
        <v>0</v>
      </c>
      <c r="AV67" s="24">
        <v>0.10416666666666667</v>
      </c>
      <c r="AW67" s="13" t="str">
        <f t="shared" si="16"/>
        <v/>
      </c>
      <c r="AX67" s="13" t="str">
        <f t="shared" si="17"/>
        <v/>
      </c>
    </row>
    <row r="68" spans="1:50" s="25" customFormat="1" x14ac:dyDescent="0.15">
      <c r="A68" s="34"/>
      <c r="B68" s="13" t="s">
        <v>227</v>
      </c>
      <c r="C68" s="14">
        <v>123</v>
      </c>
      <c r="D68" s="13" t="s">
        <v>228</v>
      </c>
      <c r="E68" s="13" t="s">
        <v>229</v>
      </c>
      <c r="F68" s="14" t="s">
        <v>158</v>
      </c>
      <c r="G68" s="15">
        <v>80.84</v>
      </c>
      <c r="H68" s="16"/>
      <c r="I68" s="17">
        <v>48.31</v>
      </c>
      <c r="J68" s="18"/>
      <c r="K68" s="19" t="s">
        <v>140</v>
      </c>
      <c r="L68" s="16"/>
      <c r="M68" s="17" t="s">
        <v>140</v>
      </c>
      <c r="N68" s="18"/>
      <c r="O68" s="19" t="s">
        <v>140</v>
      </c>
      <c r="P68" s="16"/>
      <c r="Q68" s="17" t="s">
        <v>140</v>
      </c>
      <c r="R68" s="18"/>
      <c r="S68" s="19" t="s">
        <v>140</v>
      </c>
      <c r="T68" s="16"/>
      <c r="U68" s="17" t="s">
        <v>140</v>
      </c>
      <c r="V68" s="18"/>
      <c r="W68" s="19" t="s">
        <v>140</v>
      </c>
      <c r="X68" s="16"/>
      <c r="Y68" s="17" t="s">
        <v>140</v>
      </c>
      <c r="Z68" s="18"/>
      <c r="AA68" s="19" t="s">
        <v>140</v>
      </c>
      <c r="AB68" s="16"/>
      <c r="AC68" s="20">
        <f t="shared" si="9"/>
        <v>11</v>
      </c>
      <c r="AD68" s="21" t="str">
        <f t="shared" si="10"/>
        <v>DNF</v>
      </c>
      <c r="AE68" s="22">
        <f t="shared" si="11"/>
        <v>0</v>
      </c>
      <c r="AF68" s="22">
        <f t="shared" si="12"/>
        <v>0</v>
      </c>
      <c r="AG68" s="23" t="str">
        <f t="shared" si="13"/>
        <v>DNF</v>
      </c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>
        <f t="shared" si="14"/>
        <v>0</v>
      </c>
      <c r="AU68" s="24">
        <f t="shared" si="15"/>
        <v>0</v>
      </c>
      <c r="AV68" s="24">
        <v>0.10416666666666667</v>
      </c>
      <c r="AW68" s="13" t="str">
        <f t="shared" si="16"/>
        <v/>
      </c>
      <c r="AX68" s="13" t="str">
        <f t="shared" si="17"/>
        <v/>
      </c>
    </row>
    <row r="69" spans="1:50" s="25" customFormat="1" x14ac:dyDescent="0.15">
      <c r="A69" s="34"/>
      <c r="B69" s="13" t="s">
        <v>230</v>
      </c>
      <c r="C69" s="14">
        <v>118</v>
      </c>
      <c r="D69" s="13" t="s">
        <v>231</v>
      </c>
      <c r="E69" s="13" t="s">
        <v>232</v>
      </c>
      <c r="F69" s="14" t="s">
        <v>158</v>
      </c>
      <c r="G69" s="15">
        <v>77.06</v>
      </c>
      <c r="H69" s="16"/>
      <c r="I69" s="17">
        <v>51.53</v>
      </c>
      <c r="J69" s="18"/>
      <c r="K69" s="19">
        <v>54.32</v>
      </c>
      <c r="L69" s="16"/>
      <c r="M69" s="17">
        <v>84.66</v>
      </c>
      <c r="N69" s="18"/>
      <c r="O69" s="19">
        <v>53.6</v>
      </c>
      <c r="P69" s="16"/>
      <c r="Q69" s="17">
        <v>51.56</v>
      </c>
      <c r="R69" s="18"/>
      <c r="S69" s="19">
        <v>72.290000000000006</v>
      </c>
      <c r="T69" s="16"/>
      <c r="U69" s="17">
        <v>86.12</v>
      </c>
      <c r="V69" s="18"/>
      <c r="W69" s="19" t="s">
        <v>139</v>
      </c>
      <c r="X69" s="16"/>
      <c r="Y69" s="17" t="s">
        <v>140</v>
      </c>
      <c r="Z69" s="18"/>
      <c r="AA69" s="19" t="s">
        <v>140</v>
      </c>
      <c r="AB69" s="16"/>
      <c r="AC69" s="20">
        <f t="shared" si="9"/>
        <v>11</v>
      </c>
      <c r="AD69" s="21" t="str">
        <f t="shared" si="10"/>
        <v>DNF</v>
      </c>
      <c r="AE69" s="22">
        <f t="shared" si="11"/>
        <v>0</v>
      </c>
      <c r="AF69" s="22">
        <f t="shared" si="12"/>
        <v>0</v>
      </c>
      <c r="AG69" s="23" t="str">
        <f t="shared" si="13"/>
        <v>DNF</v>
      </c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>
        <f t="shared" si="14"/>
        <v>0</v>
      </c>
      <c r="AU69" s="24">
        <f t="shared" si="15"/>
        <v>0</v>
      </c>
      <c r="AV69" s="24">
        <v>9.375E-2</v>
      </c>
      <c r="AW69" s="13" t="str">
        <f t="shared" si="16"/>
        <v/>
      </c>
      <c r="AX69" s="13" t="str">
        <f t="shared" si="17"/>
        <v/>
      </c>
    </row>
    <row r="70" spans="1:50" s="62" customFormat="1" ht="14" thickBot="1" x14ac:dyDescent="0.2">
      <c r="A70" s="49"/>
      <c r="B70" s="50" t="s">
        <v>233</v>
      </c>
      <c r="C70" s="51">
        <v>120</v>
      </c>
      <c r="D70" s="50" t="s">
        <v>234</v>
      </c>
      <c r="E70" s="50" t="s">
        <v>235</v>
      </c>
      <c r="F70" s="51" t="s">
        <v>158</v>
      </c>
      <c r="G70" s="52">
        <v>107.53</v>
      </c>
      <c r="H70" s="53">
        <v>2</v>
      </c>
      <c r="I70" s="54">
        <v>77.680000000000007</v>
      </c>
      <c r="J70" s="55"/>
      <c r="K70" s="56">
        <v>81.78</v>
      </c>
      <c r="L70" s="53"/>
      <c r="M70" s="54">
        <v>118.81</v>
      </c>
      <c r="N70" s="55"/>
      <c r="O70" s="56">
        <v>90.94</v>
      </c>
      <c r="P70" s="53"/>
      <c r="Q70" s="54">
        <v>81.72</v>
      </c>
      <c r="R70" s="55"/>
      <c r="S70" s="56">
        <v>95.4</v>
      </c>
      <c r="T70" s="53"/>
      <c r="U70" s="54">
        <v>152.78</v>
      </c>
      <c r="V70" s="55"/>
      <c r="W70" s="56">
        <v>91.38</v>
      </c>
      <c r="X70" s="53"/>
      <c r="Y70" s="54" t="s">
        <v>140</v>
      </c>
      <c r="Z70" s="55"/>
      <c r="AA70" s="56" t="s">
        <v>140</v>
      </c>
      <c r="AB70" s="53"/>
      <c r="AC70" s="57">
        <f t="shared" si="9"/>
        <v>11</v>
      </c>
      <c r="AD70" s="58" t="str">
        <f t="shared" si="10"/>
        <v>DNF</v>
      </c>
      <c r="AE70" s="59">
        <f t="shared" si="11"/>
        <v>2</v>
      </c>
      <c r="AF70" s="59">
        <f t="shared" si="12"/>
        <v>0</v>
      </c>
      <c r="AG70" s="60" t="str">
        <f t="shared" si="13"/>
        <v>DNF</v>
      </c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>
        <f t="shared" si="14"/>
        <v>0</v>
      </c>
      <c r="AU70" s="61">
        <f t="shared" si="15"/>
        <v>0</v>
      </c>
      <c r="AV70" s="61">
        <v>0.10416666666666667</v>
      </c>
      <c r="AW70" s="50" t="str">
        <f t="shared" si="16"/>
        <v/>
      </c>
      <c r="AX70" s="50" t="str">
        <f t="shared" si="17"/>
        <v/>
      </c>
    </row>
    <row r="71" spans="1:50" s="48" customFormat="1" x14ac:dyDescent="0.15">
      <c r="A71" s="35">
        <v>1</v>
      </c>
      <c r="B71" s="36" t="s">
        <v>236</v>
      </c>
      <c r="C71" s="37">
        <v>42</v>
      </c>
      <c r="D71" s="36" t="s">
        <v>237</v>
      </c>
      <c r="E71" s="36" t="s">
        <v>238</v>
      </c>
      <c r="F71" s="37" t="s">
        <v>239</v>
      </c>
      <c r="G71" s="38">
        <v>58.15</v>
      </c>
      <c r="H71" s="39"/>
      <c r="I71" s="40">
        <v>37.32</v>
      </c>
      <c r="J71" s="41"/>
      <c r="K71" s="42">
        <v>45.88</v>
      </c>
      <c r="L71" s="39"/>
      <c r="M71" s="40">
        <v>63.84</v>
      </c>
      <c r="N71" s="41"/>
      <c r="O71" s="42">
        <v>40.5</v>
      </c>
      <c r="P71" s="39"/>
      <c r="Q71" s="40">
        <v>40.21</v>
      </c>
      <c r="R71" s="41"/>
      <c r="S71" s="42">
        <v>59.28</v>
      </c>
      <c r="T71" s="39"/>
      <c r="U71" s="40">
        <v>58.29</v>
      </c>
      <c r="V71" s="41"/>
      <c r="W71" s="42">
        <v>42.55</v>
      </c>
      <c r="X71" s="39"/>
      <c r="Y71" s="40">
        <v>53.81</v>
      </c>
      <c r="Z71" s="41"/>
      <c r="AA71" s="42">
        <v>39.65</v>
      </c>
      <c r="AB71" s="39"/>
      <c r="AC71" s="43">
        <f t="shared" si="9"/>
        <v>11</v>
      </c>
      <c r="AD71" s="44">
        <f t="shared" si="10"/>
        <v>539.48</v>
      </c>
      <c r="AE71" s="45">
        <f t="shared" si="11"/>
        <v>0</v>
      </c>
      <c r="AF71" s="45">
        <f t="shared" si="12"/>
        <v>0</v>
      </c>
      <c r="AG71" s="46">
        <f t="shared" si="13"/>
        <v>134.87</v>
      </c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>
        <f t="shared" si="14"/>
        <v>0</v>
      </c>
      <c r="AU71" s="47">
        <f t="shared" si="15"/>
        <v>0</v>
      </c>
      <c r="AV71" s="47">
        <v>9.375E-2</v>
      </c>
      <c r="AW71" s="36" t="str">
        <f t="shared" si="16"/>
        <v/>
      </c>
      <c r="AX71" s="36" t="str">
        <f t="shared" si="17"/>
        <v/>
      </c>
    </row>
    <row r="72" spans="1:50" s="25" customFormat="1" x14ac:dyDescent="0.15">
      <c r="A72" s="34">
        <v>2</v>
      </c>
      <c r="B72" s="13" t="s">
        <v>240</v>
      </c>
      <c r="C72" s="14">
        <v>75</v>
      </c>
      <c r="D72" s="13" t="s">
        <v>241</v>
      </c>
      <c r="E72" s="13" t="s">
        <v>242</v>
      </c>
      <c r="F72" s="14" t="s">
        <v>239</v>
      </c>
      <c r="G72" s="15">
        <v>61.35</v>
      </c>
      <c r="H72" s="16"/>
      <c r="I72" s="17">
        <v>38.79</v>
      </c>
      <c r="J72" s="18"/>
      <c r="K72" s="19">
        <v>47.59</v>
      </c>
      <c r="L72" s="16"/>
      <c r="M72" s="17">
        <v>63.81</v>
      </c>
      <c r="N72" s="18"/>
      <c r="O72" s="29">
        <v>39.909999999999997</v>
      </c>
      <c r="P72" s="16"/>
      <c r="Q72" s="17">
        <v>44.15</v>
      </c>
      <c r="R72" s="18"/>
      <c r="S72" s="19">
        <v>59.31</v>
      </c>
      <c r="T72" s="16"/>
      <c r="U72" s="17">
        <v>60.28</v>
      </c>
      <c r="V72" s="18"/>
      <c r="W72" s="19">
        <v>41.72</v>
      </c>
      <c r="X72" s="16"/>
      <c r="Y72" s="17">
        <v>52.44</v>
      </c>
      <c r="Z72" s="18"/>
      <c r="AA72" s="19">
        <v>42.34</v>
      </c>
      <c r="AB72" s="16"/>
      <c r="AC72" s="20">
        <f t="shared" si="9"/>
        <v>11</v>
      </c>
      <c r="AD72" s="21">
        <f t="shared" si="10"/>
        <v>551.69000000000005</v>
      </c>
      <c r="AE72" s="22">
        <f t="shared" si="11"/>
        <v>0</v>
      </c>
      <c r="AF72" s="22">
        <f t="shared" si="12"/>
        <v>0</v>
      </c>
      <c r="AG72" s="23">
        <f t="shared" si="13"/>
        <v>137.92250000000001</v>
      </c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>
        <f t="shared" si="14"/>
        <v>0</v>
      </c>
      <c r="AU72" s="24">
        <f t="shared" si="15"/>
        <v>0</v>
      </c>
      <c r="AV72" s="24">
        <v>9.375E-2</v>
      </c>
      <c r="AW72" s="13" t="str">
        <f t="shared" si="16"/>
        <v/>
      </c>
      <c r="AX72" s="13" t="str">
        <f t="shared" si="17"/>
        <v/>
      </c>
    </row>
    <row r="73" spans="1:50" s="25" customFormat="1" x14ac:dyDescent="0.15">
      <c r="A73" s="34">
        <v>3</v>
      </c>
      <c r="B73" s="13" t="s">
        <v>243</v>
      </c>
      <c r="C73" s="14">
        <v>21</v>
      </c>
      <c r="D73" s="13" t="s">
        <v>244</v>
      </c>
      <c r="E73" s="13" t="s">
        <v>245</v>
      </c>
      <c r="F73" s="14" t="s">
        <v>239</v>
      </c>
      <c r="G73" s="15">
        <v>53.79</v>
      </c>
      <c r="H73" s="16"/>
      <c r="I73" s="17">
        <v>34.42</v>
      </c>
      <c r="J73" s="18"/>
      <c r="K73" s="19">
        <v>48.53</v>
      </c>
      <c r="L73" s="16"/>
      <c r="M73" s="17">
        <v>61.59</v>
      </c>
      <c r="N73" s="18"/>
      <c r="O73" s="19">
        <v>38.619999999999997</v>
      </c>
      <c r="P73" s="16"/>
      <c r="Q73" s="17">
        <v>73.319999999999993</v>
      </c>
      <c r="R73" s="18"/>
      <c r="S73" s="19">
        <v>57.62</v>
      </c>
      <c r="T73" s="16"/>
      <c r="U73" s="17">
        <v>58.18</v>
      </c>
      <c r="V73" s="18"/>
      <c r="W73" s="19">
        <v>40.619999999999997</v>
      </c>
      <c r="X73" s="16"/>
      <c r="Y73" s="17">
        <v>51.63</v>
      </c>
      <c r="Z73" s="18"/>
      <c r="AA73" s="19">
        <v>38.81</v>
      </c>
      <c r="AB73" s="16">
        <v>2</v>
      </c>
      <c r="AC73" s="20">
        <f t="shared" si="9"/>
        <v>11</v>
      </c>
      <c r="AD73" s="21">
        <f t="shared" si="10"/>
        <v>557.13000000000011</v>
      </c>
      <c r="AE73" s="22">
        <f t="shared" si="11"/>
        <v>2</v>
      </c>
      <c r="AF73" s="22">
        <f t="shared" si="12"/>
        <v>0</v>
      </c>
      <c r="AG73" s="23">
        <f t="shared" si="13"/>
        <v>141.28250000000003</v>
      </c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>
        <f t="shared" si="14"/>
        <v>0</v>
      </c>
      <c r="AU73" s="24">
        <f t="shared" si="15"/>
        <v>0</v>
      </c>
      <c r="AV73" s="24">
        <v>0.10416666666666667</v>
      </c>
      <c r="AW73" s="13" t="str">
        <f t="shared" si="16"/>
        <v/>
      </c>
      <c r="AX73" s="13" t="str">
        <f t="shared" si="17"/>
        <v/>
      </c>
    </row>
    <row r="74" spans="1:50" s="25" customFormat="1" x14ac:dyDescent="0.15">
      <c r="A74" s="34">
        <v>4</v>
      </c>
      <c r="B74" s="13" t="s">
        <v>246</v>
      </c>
      <c r="C74" s="14">
        <v>99</v>
      </c>
      <c r="D74" s="13" t="s">
        <v>247</v>
      </c>
      <c r="E74" s="13" t="s">
        <v>248</v>
      </c>
      <c r="F74" s="14" t="s">
        <v>239</v>
      </c>
      <c r="G74" s="15">
        <v>58.25</v>
      </c>
      <c r="H74" s="16"/>
      <c r="I74" s="17">
        <v>42.19</v>
      </c>
      <c r="J74" s="18"/>
      <c r="K74" s="19">
        <v>48</v>
      </c>
      <c r="L74" s="16"/>
      <c r="M74" s="17">
        <v>68.91</v>
      </c>
      <c r="N74" s="18"/>
      <c r="O74" s="19">
        <v>41.9</v>
      </c>
      <c r="P74" s="16"/>
      <c r="Q74" s="17">
        <v>42.88</v>
      </c>
      <c r="R74" s="18"/>
      <c r="S74" s="19">
        <v>61.69</v>
      </c>
      <c r="T74" s="16"/>
      <c r="U74" s="17">
        <v>66.72</v>
      </c>
      <c r="V74" s="18"/>
      <c r="W74" s="19">
        <v>44.56</v>
      </c>
      <c r="X74" s="16"/>
      <c r="Y74" s="17">
        <v>55.56</v>
      </c>
      <c r="Z74" s="18"/>
      <c r="AA74" s="19">
        <v>43.65</v>
      </c>
      <c r="AB74" s="16"/>
      <c r="AC74" s="20">
        <f t="shared" si="9"/>
        <v>11</v>
      </c>
      <c r="AD74" s="21">
        <f t="shared" si="10"/>
        <v>574.30999999999995</v>
      </c>
      <c r="AE74" s="22">
        <f t="shared" si="11"/>
        <v>0</v>
      </c>
      <c r="AF74" s="22">
        <f t="shared" si="12"/>
        <v>0</v>
      </c>
      <c r="AG74" s="23">
        <f t="shared" si="13"/>
        <v>143.57749999999999</v>
      </c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>
        <f t="shared" si="14"/>
        <v>0</v>
      </c>
      <c r="AU74" s="24">
        <f t="shared" si="15"/>
        <v>0</v>
      </c>
      <c r="AV74" s="24">
        <v>0.10416666666666667</v>
      </c>
      <c r="AW74" s="13" t="str">
        <f t="shared" si="16"/>
        <v/>
      </c>
      <c r="AX74" s="13" t="str">
        <f t="shared" si="17"/>
        <v/>
      </c>
    </row>
    <row r="75" spans="1:50" s="25" customFormat="1" x14ac:dyDescent="0.15">
      <c r="A75" s="34">
        <v>5</v>
      </c>
      <c r="B75" s="13" t="s">
        <v>249</v>
      </c>
      <c r="C75" s="14">
        <v>51</v>
      </c>
      <c r="D75" s="13" t="s">
        <v>250</v>
      </c>
      <c r="E75" s="13" t="s">
        <v>251</v>
      </c>
      <c r="F75" s="14" t="s">
        <v>239</v>
      </c>
      <c r="G75" s="15">
        <v>59.97</v>
      </c>
      <c r="H75" s="16"/>
      <c r="I75" s="17">
        <v>38.14</v>
      </c>
      <c r="J75" s="18"/>
      <c r="K75" s="19">
        <v>48.78</v>
      </c>
      <c r="L75" s="16"/>
      <c r="M75" s="17">
        <v>67.34</v>
      </c>
      <c r="N75" s="18"/>
      <c r="O75" s="19">
        <v>43.94</v>
      </c>
      <c r="P75" s="16"/>
      <c r="Q75" s="17">
        <v>49.32</v>
      </c>
      <c r="R75" s="18"/>
      <c r="S75" s="19">
        <v>62.16</v>
      </c>
      <c r="T75" s="16"/>
      <c r="U75" s="17">
        <v>67.150000000000006</v>
      </c>
      <c r="V75" s="18"/>
      <c r="W75" s="19">
        <v>46.25</v>
      </c>
      <c r="X75" s="16"/>
      <c r="Y75" s="17">
        <v>58.78</v>
      </c>
      <c r="Z75" s="18"/>
      <c r="AA75" s="19">
        <v>48.97</v>
      </c>
      <c r="AB75" s="16">
        <v>2</v>
      </c>
      <c r="AC75" s="20">
        <f t="shared" si="9"/>
        <v>11</v>
      </c>
      <c r="AD75" s="21">
        <f t="shared" si="10"/>
        <v>590.79999999999995</v>
      </c>
      <c r="AE75" s="22">
        <f t="shared" si="11"/>
        <v>2</v>
      </c>
      <c r="AF75" s="22">
        <f t="shared" si="12"/>
        <v>0</v>
      </c>
      <c r="AG75" s="23">
        <f t="shared" si="13"/>
        <v>149.69999999999999</v>
      </c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>
        <f t="shared" si="14"/>
        <v>0</v>
      </c>
      <c r="AU75" s="24">
        <f t="shared" si="15"/>
        <v>0</v>
      </c>
      <c r="AV75" s="24">
        <v>0.10416666666666667</v>
      </c>
      <c r="AW75" s="13" t="str">
        <f t="shared" si="16"/>
        <v/>
      </c>
      <c r="AX75" s="13" t="str">
        <f t="shared" si="17"/>
        <v/>
      </c>
    </row>
    <row r="76" spans="1:50" s="25" customFormat="1" x14ac:dyDescent="0.15">
      <c r="A76" s="34">
        <v>6</v>
      </c>
      <c r="B76" s="13" t="s">
        <v>252</v>
      </c>
      <c r="C76" s="14">
        <v>121</v>
      </c>
      <c r="D76" s="13" t="s">
        <v>253</v>
      </c>
      <c r="E76" s="13" t="s">
        <v>254</v>
      </c>
      <c r="F76" s="14" t="s">
        <v>239</v>
      </c>
      <c r="G76" s="15">
        <v>55.69</v>
      </c>
      <c r="H76" s="16"/>
      <c r="I76" s="17">
        <v>42.41</v>
      </c>
      <c r="J76" s="18"/>
      <c r="K76" s="19">
        <v>48</v>
      </c>
      <c r="L76" s="16"/>
      <c r="M76" s="17">
        <v>71.78</v>
      </c>
      <c r="N76" s="18"/>
      <c r="O76" s="19">
        <v>43.5</v>
      </c>
      <c r="P76" s="16"/>
      <c r="Q76" s="17">
        <v>57</v>
      </c>
      <c r="R76" s="18"/>
      <c r="S76" s="19">
        <v>64.06</v>
      </c>
      <c r="T76" s="16"/>
      <c r="U76" s="17">
        <v>66.599999999999994</v>
      </c>
      <c r="V76" s="18"/>
      <c r="W76" s="19">
        <v>43.09</v>
      </c>
      <c r="X76" s="16"/>
      <c r="Y76" s="17">
        <v>56.18</v>
      </c>
      <c r="Z76" s="18"/>
      <c r="AA76" s="19">
        <v>52.12</v>
      </c>
      <c r="AB76" s="16"/>
      <c r="AC76" s="20">
        <f t="shared" si="9"/>
        <v>11</v>
      </c>
      <c r="AD76" s="21">
        <f t="shared" si="10"/>
        <v>600.42999999999995</v>
      </c>
      <c r="AE76" s="22">
        <f t="shared" si="11"/>
        <v>0</v>
      </c>
      <c r="AF76" s="22">
        <f t="shared" si="12"/>
        <v>0</v>
      </c>
      <c r="AG76" s="23">
        <f t="shared" si="13"/>
        <v>150.10749999999999</v>
      </c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>
        <f t="shared" si="14"/>
        <v>0</v>
      </c>
      <c r="AU76" s="24">
        <f t="shared" si="15"/>
        <v>0</v>
      </c>
      <c r="AV76" s="24">
        <v>0.10416666666666667</v>
      </c>
      <c r="AW76" s="13" t="str">
        <f t="shared" si="16"/>
        <v/>
      </c>
      <c r="AX76" s="13" t="str">
        <f t="shared" si="17"/>
        <v/>
      </c>
    </row>
    <row r="77" spans="1:50" s="25" customFormat="1" x14ac:dyDescent="0.15">
      <c r="A77" s="34">
        <v>7</v>
      </c>
      <c r="B77" s="13" t="s">
        <v>255</v>
      </c>
      <c r="C77" s="14">
        <v>78</v>
      </c>
      <c r="D77" s="13" t="s">
        <v>256</v>
      </c>
      <c r="E77" s="13" t="s">
        <v>257</v>
      </c>
      <c r="F77" s="14" t="s">
        <v>239</v>
      </c>
      <c r="G77" s="15">
        <v>59.7</v>
      </c>
      <c r="H77" s="16"/>
      <c r="I77" s="17">
        <v>39.76</v>
      </c>
      <c r="J77" s="18"/>
      <c r="K77" s="19">
        <v>50.31</v>
      </c>
      <c r="L77" s="16"/>
      <c r="M77" s="17">
        <v>71.59</v>
      </c>
      <c r="N77" s="18"/>
      <c r="O77" s="19">
        <v>49.22</v>
      </c>
      <c r="P77" s="16"/>
      <c r="Q77" s="17">
        <v>48.37</v>
      </c>
      <c r="R77" s="18"/>
      <c r="S77" s="19">
        <v>64</v>
      </c>
      <c r="T77" s="16"/>
      <c r="U77" s="17">
        <v>73.38</v>
      </c>
      <c r="V77" s="18"/>
      <c r="W77" s="19">
        <v>45.16</v>
      </c>
      <c r="X77" s="16"/>
      <c r="Y77" s="17">
        <v>56.72</v>
      </c>
      <c r="Z77" s="18"/>
      <c r="AA77" s="19">
        <v>48.6</v>
      </c>
      <c r="AB77" s="16"/>
      <c r="AC77" s="20">
        <f t="shared" si="9"/>
        <v>11</v>
      </c>
      <c r="AD77" s="21">
        <f t="shared" si="10"/>
        <v>606.81000000000006</v>
      </c>
      <c r="AE77" s="22">
        <f t="shared" si="11"/>
        <v>0</v>
      </c>
      <c r="AF77" s="22">
        <f t="shared" si="12"/>
        <v>0</v>
      </c>
      <c r="AG77" s="23">
        <f t="shared" si="13"/>
        <v>151.70250000000001</v>
      </c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>
        <f t="shared" si="14"/>
        <v>0</v>
      </c>
      <c r="AU77" s="24">
        <f t="shared" si="15"/>
        <v>0</v>
      </c>
      <c r="AV77" s="24">
        <v>0.10416666666666667</v>
      </c>
      <c r="AW77" s="13" t="str">
        <f t="shared" si="16"/>
        <v/>
      </c>
      <c r="AX77" s="13" t="str">
        <f t="shared" si="17"/>
        <v/>
      </c>
    </row>
    <row r="78" spans="1:50" s="25" customFormat="1" x14ac:dyDescent="0.15">
      <c r="A78" s="34">
        <v>8</v>
      </c>
      <c r="B78" s="13" t="s">
        <v>258</v>
      </c>
      <c r="C78" s="14">
        <v>44</v>
      </c>
      <c r="D78" s="13" t="s">
        <v>259</v>
      </c>
      <c r="E78" s="13" t="s">
        <v>260</v>
      </c>
      <c r="F78" s="14" t="s">
        <v>239</v>
      </c>
      <c r="G78" s="15">
        <v>62.47</v>
      </c>
      <c r="H78" s="16">
        <v>4</v>
      </c>
      <c r="I78" s="17">
        <v>40.57</v>
      </c>
      <c r="J78" s="18"/>
      <c r="K78" s="19">
        <v>48.59</v>
      </c>
      <c r="L78" s="16"/>
      <c r="M78" s="17">
        <v>69.349999999999994</v>
      </c>
      <c r="N78" s="18"/>
      <c r="O78" s="19">
        <v>44.97</v>
      </c>
      <c r="P78" s="16"/>
      <c r="Q78" s="17">
        <v>44.9</v>
      </c>
      <c r="R78" s="18"/>
      <c r="S78" s="19">
        <v>72.900000000000006</v>
      </c>
      <c r="T78" s="16"/>
      <c r="U78" s="17">
        <v>63.16</v>
      </c>
      <c r="V78" s="18">
        <v>2</v>
      </c>
      <c r="W78" s="19">
        <v>43.38</v>
      </c>
      <c r="X78" s="16"/>
      <c r="Y78" s="17">
        <v>55.59</v>
      </c>
      <c r="Z78" s="18"/>
      <c r="AA78" s="19">
        <v>42.44</v>
      </c>
      <c r="AB78" s="16"/>
      <c r="AC78" s="20">
        <f t="shared" si="9"/>
        <v>11</v>
      </c>
      <c r="AD78" s="21">
        <f t="shared" si="10"/>
        <v>588.31999999999994</v>
      </c>
      <c r="AE78" s="22">
        <f t="shared" si="11"/>
        <v>6</v>
      </c>
      <c r="AF78" s="22">
        <f t="shared" si="12"/>
        <v>0</v>
      </c>
      <c r="AG78" s="23">
        <f t="shared" si="13"/>
        <v>153.07999999999998</v>
      </c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>
        <f t="shared" si="14"/>
        <v>0</v>
      </c>
      <c r="AU78" s="24">
        <f t="shared" si="15"/>
        <v>0</v>
      </c>
      <c r="AV78" s="24">
        <v>0.10416666666666667</v>
      </c>
      <c r="AW78" s="13" t="str">
        <f t="shared" si="16"/>
        <v/>
      </c>
      <c r="AX78" s="13" t="str">
        <f t="shared" si="17"/>
        <v/>
      </c>
    </row>
    <row r="79" spans="1:50" s="25" customFormat="1" x14ac:dyDescent="0.15">
      <c r="A79" s="34">
        <v>9</v>
      </c>
      <c r="B79" s="13" t="s">
        <v>261</v>
      </c>
      <c r="C79" s="14">
        <v>28</v>
      </c>
      <c r="D79" s="13" t="s">
        <v>262</v>
      </c>
      <c r="E79" s="13" t="s">
        <v>263</v>
      </c>
      <c r="F79" s="14" t="s">
        <v>239</v>
      </c>
      <c r="G79" s="15">
        <v>69.78</v>
      </c>
      <c r="H79" s="16">
        <v>2</v>
      </c>
      <c r="I79" s="17">
        <v>41.64</v>
      </c>
      <c r="J79" s="18"/>
      <c r="K79" s="19">
        <v>54.72</v>
      </c>
      <c r="L79" s="16"/>
      <c r="M79" s="17">
        <v>71.03</v>
      </c>
      <c r="N79" s="18"/>
      <c r="O79" s="19">
        <v>48.38</v>
      </c>
      <c r="P79" s="16"/>
      <c r="Q79" s="17">
        <v>43.75</v>
      </c>
      <c r="R79" s="18"/>
      <c r="S79" s="19">
        <v>61.78</v>
      </c>
      <c r="T79" s="16"/>
      <c r="U79" s="17">
        <v>67.62</v>
      </c>
      <c r="V79" s="18"/>
      <c r="W79" s="19">
        <v>45.85</v>
      </c>
      <c r="X79" s="16"/>
      <c r="Y79" s="17">
        <v>54.12</v>
      </c>
      <c r="Z79" s="18"/>
      <c r="AA79" s="19">
        <v>47.84</v>
      </c>
      <c r="AB79" s="16"/>
      <c r="AC79" s="20">
        <f t="shared" si="9"/>
        <v>11</v>
      </c>
      <c r="AD79" s="21">
        <f t="shared" si="10"/>
        <v>606.5100000000001</v>
      </c>
      <c r="AE79" s="22">
        <f t="shared" si="11"/>
        <v>2</v>
      </c>
      <c r="AF79" s="22">
        <f t="shared" si="12"/>
        <v>0</v>
      </c>
      <c r="AG79" s="23">
        <f t="shared" si="13"/>
        <v>153.62750000000003</v>
      </c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>
        <f t="shared" si="14"/>
        <v>0</v>
      </c>
      <c r="AU79" s="24">
        <f t="shared" si="15"/>
        <v>0</v>
      </c>
      <c r="AV79" s="24">
        <v>9.375E-2</v>
      </c>
      <c r="AW79" s="13" t="str">
        <f t="shared" si="16"/>
        <v/>
      </c>
      <c r="AX79" s="13" t="str">
        <f t="shared" si="17"/>
        <v/>
      </c>
    </row>
    <row r="80" spans="1:50" s="25" customFormat="1" x14ac:dyDescent="0.15">
      <c r="A80" s="34">
        <v>10</v>
      </c>
      <c r="B80" s="13" t="s">
        <v>264</v>
      </c>
      <c r="C80" s="14">
        <v>57</v>
      </c>
      <c r="D80" s="13" t="s">
        <v>265</v>
      </c>
      <c r="E80" s="13" t="s">
        <v>266</v>
      </c>
      <c r="F80" s="14" t="s">
        <v>239</v>
      </c>
      <c r="G80" s="15">
        <v>62.9</v>
      </c>
      <c r="H80" s="16">
        <v>2</v>
      </c>
      <c r="I80" s="17">
        <v>40.08</v>
      </c>
      <c r="J80" s="18"/>
      <c r="K80" s="19">
        <v>50.4</v>
      </c>
      <c r="L80" s="16"/>
      <c r="M80" s="17">
        <v>71.44</v>
      </c>
      <c r="N80" s="18"/>
      <c r="O80" s="19">
        <v>49.07</v>
      </c>
      <c r="P80" s="16"/>
      <c r="Q80" s="17">
        <v>49.22</v>
      </c>
      <c r="R80" s="18"/>
      <c r="S80" s="19">
        <v>67.22</v>
      </c>
      <c r="T80" s="16"/>
      <c r="U80" s="17">
        <v>67.22</v>
      </c>
      <c r="V80" s="18">
        <v>2</v>
      </c>
      <c r="W80" s="19">
        <v>47.74</v>
      </c>
      <c r="X80" s="16"/>
      <c r="Y80" s="17">
        <v>66.37</v>
      </c>
      <c r="Z80" s="18"/>
      <c r="AA80" s="19">
        <v>45.25</v>
      </c>
      <c r="AB80" s="16"/>
      <c r="AC80" s="20">
        <f t="shared" si="9"/>
        <v>11</v>
      </c>
      <c r="AD80" s="21">
        <f t="shared" si="10"/>
        <v>616.91000000000008</v>
      </c>
      <c r="AE80" s="22">
        <f t="shared" si="11"/>
        <v>4</v>
      </c>
      <c r="AF80" s="22">
        <f t="shared" si="12"/>
        <v>0</v>
      </c>
      <c r="AG80" s="23">
        <f t="shared" si="13"/>
        <v>158.22750000000002</v>
      </c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>
        <f t="shared" si="14"/>
        <v>0</v>
      </c>
      <c r="AU80" s="24">
        <f t="shared" si="15"/>
        <v>0</v>
      </c>
      <c r="AV80" s="24">
        <v>9.375E-2</v>
      </c>
      <c r="AW80" s="13" t="str">
        <f t="shared" si="16"/>
        <v/>
      </c>
      <c r="AX80" s="13" t="str">
        <f t="shared" si="17"/>
        <v/>
      </c>
    </row>
    <row r="81" spans="1:50" s="25" customFormat="1" x14ac:dyDescent="0.15">
      <c r="A81" s="34">
        <v>11</v>
      </c>
      <c r="B81" s="13" t="s">
        <v>267</v>
      </c>
      <c r="C81" s="14">
        <v>40</v>
      </c>
      <c r="D81" s="13" t="s">
        <v>268</v>
      </c>
      <c r="E81" s="13" t="s">
        <v>269</v>
      </c>
      <c r="F81" s="14" t="s">
        <v>239</v>
      </c>
      <c r="G81" s="15">
        <v>59.94</v>
      </c>
      <c r="H81" s="16"/>
      <c r="I81" s="17">
        <v>40.94</v>
      </c>
      <c r="J81" s="18"/>
      <c r="K81" s="19">
        <v>59.22</v>
      </c>
      <c r="L81" s="16"/>
      <c r="M81" s="17">
        <v>82.43</v>
      </c>
      <c r="N81" s="18"/>
      <c r="O81" s="19">
        <v>48.96</v>
      </c>
      <c r="P81" s="16"/>
      <c r="Q81" s="17">
        <v>44.65</v>
      </c>
      <c r="R81" s="18"/>
      <c r="S81" s="19">
        <v>69.19</v>
      </c>
      <c r="T81" s="16"/>
      <c r="U81" s="17">
        <v>71.44</v>
      </c>
      <c r="V81" s="18"/>
      <c r="W81" s="19">
        <v>46.4</v>
      </c>
      <c r="X81" s="16"/>
      <c r="Y81" s="17">
        <v>62.34</v>
      </c>
      <c r="Z81" s="18"/>
      <c r="AA81" s="19">
        <v>47.5</v>
      </c>
      <c r="AB81" s="16"/>
      <c r="AC81" s="20">
        <f t="shared" si="9"/>
        <v>11</v>
      </c>
      <c r="AD81" s="21">
        <f t="shared" si="10"/>
        <v>633.01</v>
      </c>
      <c r="AE81" s="22">
        <f t="shared" si="11"/>
        <v>0</v>
      </c>
      <c r="AF81" s="22">
        <f t="shared" si="12"/>
        <v>0</v>
      </c>
      <c r="AG81" s="23">
        <f t="shared" si="13"/>
        <v>158.2525</v>
      </c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>
        <f t="shared" si="14"/>
        <v>0</v>
      </c>
      <c r="AU81" s="24">
        <f t="shared" si="15"/>
        <v>0</v>
      </c>
      <c r="AV81" s="24">
        <v>9.375E-2</v>
      </c>
      <c r="AW81" s="13" t="str">
        <f t="shared" si="16"/>
        <v/>
      </c>
      <c r="AX81" s="13" t="str">
        <f t="shared" si="17"/>
        <v/>
      </c>
    </row>
    <row r="82" spans="1:50" s="25" customFormat="1" x14ac:dyDescent="0.15">
      <c r="A82" s="34">
        <v>12</v>
      </c>
      <c r="B82" s="13" t="s">
        <v>270</v>
      </c>
      <c r="C82" s="14">
        <v>2</v>
      </c>
      <c r="D82" s="13" t="s">
        <v>271</v>
      </c>
      <c r="E82" s="13" t="s">
        <v>272</v>
      </c>
      <c r="F82" s="14" t="s">
        <v>239</v>
      </c>
      <c r="G82" s="15">
        <v>64.94</v>
      </c>
      <c r="H82" s="16">
        <v>2</v>
      </c>
      <c r="I82" s="17">
        <v>44.22</v>
      </c>
      <c r="J82" s="18"/>
      <c r="K82" s="19">
        <v>56</v>
      </c>
      <c r="L82" s="16"/>
      <c r="M82" s="17">
        <v>77.19</v>
      </c>
      <c r="N82" s="18"/>
      <c r="O82" s="19">
        <v>44.41</v>
      </c>
      <c r="P82" s="16"/>
      <c r="Q82" s="17">
        <v>51.36</v>
      </c>
      <c r="R82" s="18"/>
      <c r="S82" s="19">
        <v>71.900000000000006</v>
      </c>
      <c r="T82" s="16"/>
      <c r="U82" s="17">
        <v>70</v>
      </c>
      <c r="V82" s="18"/>
      <c r="W82" s="19">
        <v>50.75</v>
      </c>
      <c r="X82" s="16"/>
      <c r="Y82" s="17">
        <v>62.31</v>
      </c>
      <c r="Z82" s="18"/>
      <c r="AA82" s="19">
        <v>45.28</v>
      </c>
      <c r="AB82" s="16"/>
      <c r="AC82" s="20">
        <f t="shared" si="9"/>
        <v>11</v>
      </c>
      <c r="AD82" s="21">
        <f t="shared" si="10"/>
        <v>638.3599999999999</v>
      </c>
      <c r="AE82" s="22">
        <f t="shared" si="11"/>
        <v>2</v>
      </c>
      <c r="AF82" s="22">
        <f t="shared" si="12"/>
        <v>0</v>
      </c>
      <c r="AG82" s="23">
        <f t="shared" si="13"/>
        <v>161.58999999999997</v>
      </c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>
        <f t="shared" si="14"/>
        <v>0</v>
      </c>
      <c r="AU82" s="24">
        <f t="shared" si="15"/>
        <v>0</v>
      </c>
      <c r="AV82" s="24">
        <v>9.375E-2</v>
      </c>
      <c r="AW82" s="13" t="str">
        <f t="shared" si="16"/>
        <v/>
      </c>
      <c r="AX82" s="13" t="str">
        <f t="shared" si="17"/>
        <v/>
      </c>
    </row>
    <row r="83" spans="1:50" s="25" customFormat="1" x14ac:dyDescent="0.15">
      <c r="A83" s="34">
        <v>13</v>
      </c>
      <c r="B83" s="13" t="s">
        <v>273</v>
      </c>
      <c r="C83" s="14">
        <v>31</v>
      </c>
      <c r="D83" s="13" t="s">
        <v>274</v>
      </c>
      <c r="E83" s="13" t="s">
        <v>205</v>
      </c>
      <c r="F83" s="14" t="s">
        <v>239</v>
      </c>
      <c r="G83" s="15">
        <v>67.87</v>
      </c>
      <c r="H83" s="16">
        <v>2</v>
      </c>
      <c r="I83" s="17">
        <v>43.75</v>
      </c>
      <c r="J83" s="18"/>
      <c r="K83" s="19">
        <v>53.19</v>
      </c>
      <c r="L83" s="16"/>
      <c r="M83" s="17">
        <v>76.81</v>
      </c>
      <c r="N83" s="18"/>
      <c r="O83" s="19">
        <v>50.22</v>
      </c>
      <c r="P83" s="16"/>
      <c r="Q83" s="17">
        <v>48.25</v>
      </c>
      <c r="R83" s="18"/>
      <c r="S83" s="19">
        <v>71.31</v>
      </c>
      <c r="T83" s="16"/>
      <c r="U83" s="17">
        <v>73.650000000000006</v>
      </c>
      <c r="V83" s="18"/>
      <c r="W83" s="19">
        <v>46.44</v>
      </c>
      <c r="X83" s="16"/>
      <c r="Y83" s="17">
        <v>58.56</v>
      </c>
      <c r="Z83" s="18"/>
      <c r="AA83" s="19">
        <v>51.81</v>
      </c>
      <c r="AB83" s="16"/>
      <c r="AC83" s="20">
        <f t="shared" si="9"/>
        <v>11</v>
      </c>
      <c r="AD83" s="21">
        <f t="shared" si="10"/>
        <v>641.8599999999999</v>
      </c>
      <c r="AE83" s="22">
        <f t="shared" si="11"/>
        <v>2</v>
      </c>
      <c r="AF83" s="22">
        <f t="shared" si="12"/>
        <v>0</v>
      </c>
      <c r="AG83" s="23">
        <f t="shared" si="13"/>
        <v>162.46499999999997</v>
      </c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>
        <f t="shared" si="14"/>
        <v>0</v>
      </c>
      <c r="AU83" s="24">
        <f t="shared" si="15"/>
        <v>0</v>
      </c>
      <c r="AV83" s="24">
        <v>9.375E-2</v>
      </c>
      <c r="AW83" s="13" t="str">
        <f t="shared" si="16"/>
        <v/>
      </c>
      <c r="AX83" s="13" t="str">
        <f t="shared" si="17"/>
        <v/>
      </c>
    </row>
    <row r="84" spans="1:50" s="25" customFormat="1" x14ac:dyDescent="0.15">
      <c r="A84" s="34">
        <v>14</v>
      </c>
      <c r="B84" s="13" t="s">
        <v>275</v>
      </c>
      <c r="C84" s="14">
        <v>11</v>
      </c>
      <c r="D84" s="13" t="s">
        <v>276</v>
      </c>
      <c r="E84" s="13" t="s">
        <v>135</v>
      </c>
      <c r="F84" s="14" t="s">
        <v>239</v>
      </c>
      <c r="G84" s="15">
        <v>64.25</v>
      </c>
      <c r="H84" s="16">
        <v>2</v>
      </c>
      <c r="I84" s="17">
        <v>46.21</v>
      </c>
      <c r="J84" s="18"/>
      <c r="K84" s="19">
        <v>51.97</v>
      </c>
      <c r="L84" s="16"/>
      <c r="M84" s="17">
        <v>69.31</v>
      </c>
      <c r="N84" s="18"/>
      <c r="O84" s="19">
        <v>45.69</v>
      </c>
      <c r="P84" s="16"/>
      <c r="Q84" s="17">
        <v>50.32</v>
      </c>
      <c r="R84" s="18"/>
      <c r="S84" s="19">
        <v>62.03</v>
      </c>
      <c r="T84" s="16">
        <v>2</v>
      </c>
      <c r="U84" s="17">
        <v>76.69</v>
      </c>
      <c r="V84" s="18">
        <v>2</v>
      </c>
      <c r="W84" s="19">
        <v>46.16</v>
      </c>
      <c r="X84" s="16"/>
      <c r="Y84" s="17">
        <v>59.94</v>
      </c>
      <c r="Z84" s="18"/>
      <c r="AA84" s="19">
        <v>63.72</v>
      </c>
      <c r="AB84" s="16"/>
      <c r="AC84" s="20">
        <f t="shared" si="9"/>
        <v>11</v>
      </c>
      <c r="AD84" s="21">
        <f t="shared" si="10"/>
        <v>636.29</v>
      </c>
      <c r="AE84" s="22">
        <f t="shared" si="11"/>
        <v>6</v>
      </c>
      <c r="AF84" s="22">
        <f t="shared" si="12"/>
        <v>0</v>
      </c>
      <c r="AG84" s="23">
        <f t="shared" si="13"/>
        <v>165.07249999999999</v>
      </c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>
        <f t="shared" si="14"/>
        <v>0</v>
      </c>
      <c r="AU84" s="24">
        <f t="shared" si="15"/>
        <v>0</v>
      </c>
      <c r="AV84" s="24">
        <v>0.10416666666666667</v>
      </c>
      <c r="AW84" s="13" t="str">
        <f t="shared" si="16"/>
        <v/>
      </c>
      <c r="AX84" s="13" t="str">
        <f t="shared" si="17"/>
        <v/>
      </c>
    </row>
    <row r="85" spans="1:50" s="25" customFormat="1" x14ac:dyDescent="0.15">
      <c r="A85" s="34">
        <v>15</v>
      </c>
      <c r="B85" s="13" t="s">
        <v>277</v>
      </c>
      <c r="C85" s="14">
        <v>65</v>
      </c>
      <c r="D85" s="13" t="s">
        <v>278</v>
      </c>
      <c r="E85" s="13" t="s">
        <v>279</v>
      </c>
      <c r="F85" s="14" t="s">
        <v>239</v>
      </c>
      <c r="G85" s="15">
        <v>62.09</v>
      </c>
      <c r="H85" s="16"/>
      <c r="I85" s="17">
        <v>42.58</v>
      </c>
      <c r="J85" s="18"/>
      <c r="K85" s="19">
        <v>57.06</v>
      </c>
      <c r="L85" s="16"/>
      <c r="M85" s="17">
        <v>87.28</v>
      </c>
      <c r="N85" s="18"/>
      <c r="O85" s="19">
        <v>47.78</v>
      </c>
      <c r="P85" s="16"/>
      <c r="Q85" s="17">
        <v>49.84</v>
      </c>
      <c r="R85" s="18"/>
      <c r="S85" s="19">
        <v>74.56</v>
      </c>
      <c r="T85" s="16"/>
      <c r="U85" s="17">
        <v>69.930000000000007</v>
      </c>
      <c r="V85" s="18"/>
      <c r="W85" s="19">
        <v>56.75</v>
      </c>
      <c r="X85" s="26"/>
      <c r="Y85" s="17">
        <v>66.53</v>
      </c>
      <c r="Z85" s="18"/>
      <c r="AA85" s="19">
        <v>46.6</v>
      </c>
      <c r="AB85" s="16"/>
      <c r="AC85" s="20">
        <f t="shared" si="9"/>
        <v>11</v>
      </c>
      <c r="AD85" s="21">
        <f t="shared" si="10"/>
        <v>661</v>
      </c>
      <c r="AE85" s="22">
        <f t="shared" si="11"/>
        <v>0</v>
      </c>
      <c r="AF85" s="22">
        <f t="shared" si="12"/>
        <v>0</v>
      </c>
      <c r="AG85" s="23">
        <f t="shared" si="13"/>
        <v>165.25</v>
      </c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>
        <f t="shared" si="14"/>
        <v>0</v>
      </c>
      <c r="AU85" s="24">
        <f t="shared" si="15"/>
        <v>0</v>
      </c>
      <c r="AV85" s="24">
        <v>0.10416666666666667</v>
      </c>
      <c r="AW85" s="13" t="str">
        <f t="shared" si="16"/>
        <v/>
      </c>
      <c r="AX85" s="13" t="str">
        <f t="shared" si="17"/>
        <v/>
      </c>
    </row>
    <row r="86" spans="1:50" s="25" customFormat="1" x14ac:dyDescent="0.15">
      <c r="A86" s="34">
        <v>16</v>
      </c>
      <c r="B86" s="13" t="s">
        <v>280</v>
      </c>
      <c r="C86" s="14">
        <v>17</v>
      </c>
      <c r="D86" s="13" t="s">
        <v>281</v>
      </c>
      <c r="E86" s="13" t="s">
        <v>97</v>
      </c>
      <c r="F86" s="14" t="s">
        <v>239</v>
      </c>
      <c r="G86" s="15">
        <v>73.78</v>
      </c>
      <c r="H86" s="16">
        <v>2</v>
      </c>
      <c r="I86" s="17">
        <v>44.64</v>
      </c>
      <c r="J86" s="18"/>
      <c r="K86" s="19">
        <v>58.46</v>
      </c>
      <c r="L86" s="16"/>
      <c r="M86" s="17">
        <v>75.069999999999993</v>
      </c>
      <c r="N86" s="18"/>
      <c r="O86" s="19">
        <v>53.18</v>
      </c>
      <c r="P86" s="16"/>
      <c r="Q86" s="17">
        <v>52.69</v>
      </c>
      <c r="R86" s="18"/>
      <c r="S86" s="19">
        <v>71.87</v>
      </c>
      <c r="T86" s="16"/>
      <c r="U86" s="17">
        <v>75.31</v>
      </c>
      <c r="V86" s="18"/>
      <c r="W86" s="19">
        <v>52.03</v>
      </c>
      <c r="X86" s="16"/>
      <c r="Y86" s="17">
        <v>63.6</v>
      </c>
      <c r="Z86" s="18"/>
      <c r="AA86" s="19">
        <v>50.62</v>
      </c>
      <c r="AB86" s="16"/>
      <c r="AC86" s="20">
        <f t="shared" si="9"/>
        <v>11</v>
      </c>
      <c r="AD86" s="21">
        <f t="shared" si="10"/>
        <v>671.25</v>
      </c>
      <c r="AE86" s="22">
        <f t="shared" si="11"/>
        <v>2</v>
      </c>
      <c r="AF86" s="22">
        <f t="shared" si="12"/>
        <v>0</v>
      </c>
      <c r="AG86" s="23">
        <f t="shared" si="13"/>
        <v>169.8125</v>
      </c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>
        <f t="shared" si="14"/>
        <v>0</v>
      </c>
      <c r="AU86" s="24">
        <f t="shared" si="15"/>
        <v>0</v>
      </c>
      <c r="AV86" s="24">
        <v>9.375E-2</v>
      </c>
      <c r="AW86" s="13" t="str">
        <f t="shared" si="16"/>
        <v/>
      </c>
      <c r="AX86" s="13" t="str">
        <f t="shared" si="17"/>
        <v/>
      </c>
    </row>
    <row r="87" spans="1:50" s="25" customFormat="1" x14ac:dyDescent="0.15">
      <c r="A87" s="34">
        <v>17</v>
      </c>
      <c r="B87" s="13" t="s">
        <v>282</v>
      </c>
      <c r="C87" s="14">
        <v>68</v>
      </c>
      <c r="D87" s="13" t="s">
        <v>283</v>
      </c>
      <c r="E87" s="13" t="s">
        <v>284</v>
      </c>
      <c r="F87" s="14" t="s">
        <v>239</v>
      </c>
      <c r="G87" s="15">
        <v>72.319999999999993</v>
      </c>
      <c r="H87" s="16">
        <v>4</v>
      </c>
      <c r="I87" s="17">
        <v>48.78</v>
      </c>
      <c r="J87" s="18"/>
      <c r="K87" s="19">
        <v>53.9</v>
      </c>
      <c r="L87" s="16"/>
      <c r="M87" s="17">
        <v>79.47</v>
      </c>
      <c r="N87" s="18"/>
      <c r="O87" s="19">
        <v>57.75</v>
      </c>
      <c r="P87" s="16"/>
      <c r="Q87" s="17">
        <v>49.54</v>
      </c>
      <c r="R87" s="18"/>
      <c r="S87" s="19">
        <v>68.069999999999993</v>
      </c>
      <c r="T87" s="16"/>
      <c r="U87" s="17">
        <v>79.680000000000007</v>
      </c>
      <c r="V87" s="18">
        <v>2</v>
      </c>
      <c r="W87" s="19">
        <v>52.2</v>
      </c>
      <c r="X87" s="16"/>
      <c r="Y87" s="17">
        <v>67.819999999999993</v>
      </c>
      <c r="Z87" s="18"/>
      <c r="AA87" s="19">
        <v>58.09</v>
      </c>
      <c r="AB87" s="16"/>
      <c r="AC87" s="20">
        <f t="shared" si="9"/>
        <v>11</v>
      </c>
      <c r="AD87" s="21">
        <f t="shared" si="10"/>
        <v>687.62</v>
      </c>
      <c r="AE87" s="22">
        <f t="shared" si="11"/>
        <v>6</v>
      </c>
      <c r="AF87" s="22">
        <f t="shared" si="12"/>
        <v>0</v>
      </c>
      <c r="AG87" s="23">
        <f t="shared" si="13"/>
        <v>177.905</v>
      </c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>
        <f t="shared" si="14"/>
        <v>0</v>
      </c>
      <c r="AU87" s="24">
        <f t="shared" si="15"/>
        <v>0</v>
      </c>
      <c r="AV87" s="24">
        <v>9.375E-2</v>
      </c>
      <c r="AW87" s="13" t="str">
        <f t="shared" si="16"/>
        <v/>
      </c>
      <c r="AX87" s="13" t="str">
        <f t="shared" si="17"/>
        <v/>
      </c>
    </row>
    <row r="88" spans="1:50" s="25" customFormat="1" x14ac:dyDescent="0.15">
      <c r="A88" s="34">
        <v>18</v>
      </c>
      <c r="B88" s="13" t="s">
        <v>285</v>
      </c>
      <c r="C88" s="14">
        <v>54</v>
      </c>
      <c r="D88" s="13" t="s">
        <v>286</v>
      </c>
      <c r="E88" s="13" t="s">
        <v>287</v>
      </c>
      <c r="F88" s="14" t="s">
        <v>239</v>
      </c>
      <c r="G88" s="15">
        <v>63.88</v>
      </c>
      <c r="H88" s="16"/>
      <c r="I88" s="17">
        <v>63.67</v>
      </c>
      <c r="J88" s="18"/>
      <c r="K88" s="19">
        <v>62.94</v>
      </c>
      <c r="L88" s="16"/>
      <c r="M88" s="17">
        <v>82.56</v>
      </c>
      <c r="N88" s="18"/>
      <c r="O88" s="19">
        <v>53.97</v>
      </c>
      <c r="P88" s="16"/>
      <c r="Q88" s="17">
        <v>56.25</v>
      </c>
      <c r="R88" s="18"/>
      <c r="S88" s="19">
        <v>77.38</v>
      </c>
      <c r="T88" s="16"/>
      <c r="U88" s="17">
        <v>83.9</v>
      </c>
      <c r="V88" s="18"/>
      <c r="W88" s="19">
        <v>49.73</v>
      </c>
      <c r="X88" s="16"/>
      <c r="Y88" s="17">
        <v>62.44</v>
      </c>
      <c r="Z88" s="18"/>
      <c r="AA88" s="19">
        <v>60.38</v>
      </c>
      <c r="AB88" s="16"/>
      <c r="AC88" s="20">
        <f t="shared" si="9"/>
        <v>11</v>
      </c>
      <c r="AD88" s="21">
        <f t="shared" si="10"/>
        <v>717.1</v>
      </c>
      <c r="AE88" s="22">
        <f t="shared" si="11"/>
        <v>0</v>
      </c>
      <c r="AF88" s="22">
        <f t="shared" si="12"/>
        <v>0</v>
      </c>
      <c r="AG88" s="23">
        <f t="shared" si="13"/>
        <v>179.27500000000001</v>
      </c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>
        <f t="shared" si="14"/>
        <v>0</v>
      </c>
      <c r="AU88" s="24">
        <f t="shared" si="15"/>
        <v>0</v>
      </c>
      <c r="AV88" s="24">
        <v>0.10416666666666667</v>
      </c>
      <c r="AW88" s="13" t="str">
        <f t="shared" si="16"/>
        <v/>
      </c>
      <c r="AX88" s="13" t="str">
        <f t="shared" si="17"/>
        <v/>
      </c>
    </row>
    <row r="89" spans="1:50" s="25" customFormat="1" x14ac:dyDescent="0.15">
      <c r="A89" s="34">
        <v>19</v>
      </c>
      <c r="B89" s="13" t="s">
        <v>288</v>
      </c>
      <c r="C89" s="14">
        <v>84</v>
      </c>
      <c r="D89" s="13" t="s">
        <v>289</v>
      </c>
      <c r="E89" s="13" t="s">
        <v>167</v>
      </c>
      <c r="F89" s="14" t="s">
        <v>239</v>
      </c>
      <c r="G89" s="15">
        <v>71.53</v>
      </c>
      <c r="H89" s="16">
        <v>2</v>
      </c>
      <c r="I89" s="17">
        <v>50.07</v>
      </c>
      <c r="J89" s="18"/>
      <c r="K89" s="19">
        <v>66.599999999999994</v>
      </c>
      <c r="L89" s="16"/>
      <c r="M89" s="17">
        <v>80.31</v>
      </c>
      <c r="N89" s="18"/>
      <c r="O89" s="19">
        <v>53.27</v>
      </c>
      <c r="P89" s="16"/>
      <c r="Q89" s="17">
        <v>56.94</v>
      </c>
      <c r="R89" s="18"/>
      <c r="S89" s="19">
        <v>70.94</v>
      </c>
      <c r="T89" s="16"/>
      <c r="U89" s="17">
        <v>91.56</v>
      </c>
      <c r="V89" s="18"/>
      <c r="W89" s="19">
        <v>52.7</v>
      </c>
      <c r="X89" s="16"/>
      <c r="Y89" s="17">
        <v>62.12</v>
      </c>
      <c r="Z89" s="18"/>
      <c r="AA89" s="19">
        <v>62.1</v>
      </c>
      <c r="AB89" s="16"/>
      <c r="AC89" s="20">
        <f t="shared" si="9"/>
        <v>11</v>
      </c>
      <c r="AD89" s="21">
        <f t="shared" si="10"/>
        <v>718.1400000000001</v>
      </c>
      <c r="AE89" s="22">
        <f t="shared" si="11"/>
        <v>2</v>
      </c>
      <c r="AF89" s="22">
        <f t="shared" si="12"/>
        <v>0</v>
      </c>
      <c r="AG89" s="23">
        <f t="shared" si="13"/>
        <v>181.53500000000003</v>
      </c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>
        <f t="shared" si="14"/>
        <v>0</v>
      </c>
      <c r="AU89" s="24">
        <f t="shared" si="15"/>
        <v>0</v>
      </c>
      <c r="AV89" s="24">
        <v>0.10416666666666667</v>
      </c>
      <c r="AW89" s="13" t="str">
        <f t="shared" si="16"/>
        <v/>
      </c>
      <c r="AX89" s="13" t="str">
        <f t="shared" si="17"/>
        <v/>
      </c>
    </row>
    <row r="90" spans="1:50" s="25" customFormat="1" x14ac:dyDescent="0.15">
      <c r="A90" s="34">
        <v>20</v>
      </c>
      <c r="B90" s="13" t="s">
        <v>290</v>
      </c>
      <c r="C90" s="14">
        <v>105</v>
      </c>
      <c r="D90" s="13" t="s">
        <v>291</v>
      </c>
      <c r="E90" s="13" t="s">
        <v>46</v>
      </c>
      <c r="F90" s="14" t="s">
        <v>239</v>
      </c>
      <c r="G90" s="15">
        <v>74.47</v>
      </c>
      <c r="H90" s="16">
        <v>2</v>
      </c>
      <c r="I90" s="17">
        <v>48.28</v>
      </c>
      <c r="J90" s="18"/>
      <c r="K90" s="19">
        <v>62.34</v>
      </c>
      <c r="L90" s="16"/>
      <c r="M90" s="17">
        <v>94.53</v>
      </c>
      <c r="N90" s="18"/>
      <c r="O90" s="19">
        <v>53.34</v>
      </c>
      <c r="P90" s="16"/>
      <c r="Q90" s="17">
        <v>50.47</v>
      </c>
      <c r="R90" s="18"/>
      <c r="S90" s="19">
        <v>70.84</v>
      </c>
      <c r="T90" s="16"/>
      <c r="U90" s="17">
        <v>77.37</v>
      </c>
      <c r="V90" s="18"/>
      <c r="W90" s="19">
        <v>54.12</v>
      </c>
      <c r="X90" s="16"/>
      <c r="Y90" s="17">
        <v>77.16</v>
      </c>
      <c r="Z90" s="18"/>
      <c r="AA90" s="19">
        <v>65.38</v>
      </c>
      <c r="AB90" s="16">
        <v>4</v>
      </c>
      <c r="AC90" s="20">
        <f t="shared" si="9"/>
        <v>11</v>
      </c>
      <c r="AD90" s="21">
        <f t="shared" si="10"/>
        <v>728.30000000000007</v>
      </c>
      <c r="AE90" s="22">
        <f t="shared" si="11"/>
        <v>6</v>
      </c>
      <c r="AF90" s="22">
        <f t="shared" si="12"/>
        <v>0</v>
      </c>
      <c r="AG90" s="23">
        <f t="shared" si="13"/>
        <v>188.07500000000002</v>
      </c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>
        <f t="shared" si="14"/>
        <v>0</v>
      </c>
      <c r="AU90" s="24">
        <f t="shared" si="15"/>
        <v>0</v>
      </c>
      <c r="AV90" s="24">
        <v>0.10416666666666667</v>
      </c>
      <c r="AW90" s="13" t="str">
        <f t="shared" si="16"/>
        <v/>
      </c>
      <c r="AX90" s="13" t="str">
        <f t="shared" si="17"/>
        <v/>
      </c>
    </row>
    <row r="91" spans="1:50" s="25" customFormat="1" x14ac:dyDescent="0.15">
      <c r="A91" s="34">
        <v>21</v>
      </c>
      <c r="B91" s="13" t="s">
        <v>292</v>
      </c>
      <c r="C91" s="14">
        <v>15</v>
      </c>
      <c r="D91" s="13" t="s">
        <v>293</v>
      </c>
      <c r="E91" s="13" t="s">
        <v>294</v>
      </c>
      <c r="F91" s="14" t="s">
        <v>239</v>
      </c>
      <c r="G91" s="15">
        <v>61.25</v>
      </c>
      <c r="H91" s="16">
        <v>2</v>
      </c>
      <c r="I91" s="17">
        <v>52.33</v>
      </c>
      <c r="J91" s="18"/>
      <c r="K91" s="19">
        <v>66.78</v>
      </c>
      <c r="L91" s="16"/>
      <c r="M91" s="17">
        <v>91.12</v>
      </c>
      <c r="N91" s="18"/>
      <c r="O91" s="19">
        <v>62.53</v>
      </c>
      <c r="P91" s="16"/>
      <c r="Q91" s="17">
        <v>61.28</v>
      </c>
      <c r="R91" s="18"/>
      <c r="S91" s="19">
        <v>73.47</v>
      </c>
      <c r="T91" s="16"/>
      <c r="U91" s="17">
        <v>101.29</v>
      </c>
      <c r="V91" s="18"/>
      <c r="W91" s="19">
        <v>55.54</v>
      </c>
      <c r="X91" s="16"/>
      <c r="Y91" s="17">
        <v>74.19</v>
      </c>
      <c r="Z91" s="18"/>
      <c r="AA91" s="19">
        <v>58.68</v>
      </c>
      <c r="AB91" s="16"/>
      <c r="AC91" s="20">
        <f t="shared" si="9"/>
        <v>11</v>
      </c>
      <c r="AD91" s="21">
        <f t="shared" si="10"/>
        <v>758.45999999999992</v>
      </c>
      <c r="AE91" s="22">
        <f t="shared" si="11"/>
        <v>2</v>
      </c>
      <c r="AF91" s="22">
        <f t="shared" si="12"/>
        <v>0</v>
      </c>
      <c r="AG91" s="23">
        <f t="shared" si="13"/>
        <v>191.61499999999998</v>
      </c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>
        <f t="shared" si="14"/>
        <v>0</v>
      </c>
      <c r="AU91" s="24">
        <f t="shared" si="15"/>
        <v>0</v>
      </c>
      <c r="AV91" s="24">
        <v>9.375E-2</v>
      </c>
      <c r="AW91" s="13" t="str">
        <f t="shared" si="16"/>
        <v/>
      </c>
      <c r="AX91" s="13" t="str">
        <f t="shared" si="17"/>
        <v/>
      </c>
    </row>
    <row r="92" spans="1:50" x14ac:dyDescent="0.15">
      <c r="A92" s="34">
        <v>22</v>
      </c>
      <c r="B92" s="13" t="s">
        <v>295</v>
      </c>
      <c r="C92" s="14">
        <v>95</v>
      </c>
      <c r="D92" s="13" t="s">
        <v>296</v>
      </c>
      <c r="E92" s="13" t="s">
        <v>297</v>
      </c>
      <c r="F92" s="14" t="s">
        <v>239</v>
      </c>
      <c r="G92" s="15">
        <v>89.66</v>
      </c>
      <c r="I92" s="17">
        <v>52.22</v>
      </c>
      <c r="K92" s="19">
        <v>71.06</v>
      </c>
      <c r="M92" s="17">
        <v>90.31</v>
      </c>
      <c r="O92" s="15">
        <v>84.06</v>
      </c>
      <c r="Q92" s="17">
        <v>59.06</v>
      </c>
      <c r="S92" s="19">
        <v>74.44</v>
      </c>
      <c r="U92" s="17">
        <v>100.03</v>
      </c>
      <c r="V92" s="18">
        <v>2</v>
      </c>
      <c r="W92" s="19">
        <v>55.44</v>
      </c>
      <c r="Y92" s="17">
        <v>67.41</v>
      </c>
      <c r="AA92" s="19">
        <v>62.94</v>
      </c>
      <c r="AB92" s="16"/>
      <c r="AC92" s="20">
        <f t="shared" si="9"/>
        <v>11</v>
      </c>
      <c r="AD92" s="21">
        <f t="shared" si="10"/>
        <v>806.62999999999988</v>
      </c>
      <c r="AE92" s="22">
        <f t="shared" si="11"/>
        <v>2</v>
      </c>
      <c r="AF92" s="22">
        <f t="shared" si="12"/>
        <v>0</v>
      </c>
      <c r="AG92" s="23">
        <f t="shared" si="13"/>
        <v>203.65749999999997</v>
      </c>
      <c r="AT92" s="24">
        <f t="shared" si="14"/>
        <v>0</v>
      </c>
      <c r="AU92" s="24">
        <f t="shared" si="15"/>
        <v>0</v>
      </c>
      <c r="AV92" s="24">
        <v>9.375E-2</v>
      </c>
      <c r="AW92" s="13" t="str">
        <f t="shared" si="16"/>
        <v/>
      </c>
      <c r="AX92" s="13" t="str">
        <f t="shared" si="17"/>
        <v/>
      </c>
    </row>
    <row r="93" spans="1:50" x14ac:dyDescent="0.15">
      <c r="A93" s="34">
        <v>23</v>
      </c>
      <c r="B93" s="13" t="s">
        <v>298</v>
      </c>
      <c r="C93" s="14">
        <v>114</v>
      </c>
      <c r="D93" s="13" t="s">
        <v>299</v>
      </c>
      <c r="E93" s="13" t="s">
        <v>300</v>
      </c>
      <c r="F93" s="14" t="s">
        <v>239</v>
      </c>
      <c r="G93" s="15">
        <v>80.38</v>
      </c>
      <c r="I93" s="17">
        <v>71.87</v>
      </c>
      <c r="K93" s="19">
        <v>120.36</v>
      </c>
      <c r="M93" s="17">
        <v>122.12</v>
      </c>
      <c r="O93" s="19">
        <v>78.75</v>
      </c>
      <c r="Q93" s="17">
        <v>81.78</v>
      </c>
      <c r="S93" s="19">
        <v>93.03</v>
      </c>
      <c r="U93" s="17">
        <v>105.53</v>
      </c>
      <c r="W93" s="19">
        <v>81.72</v>
      </c>
      <c r="Y93" s="17">
        <v>86.97</v>
      </c>
      <c r="AA93" s="19">
        <v>70.69</v>
      </c>
      <c r="AB93" s="16"/>
      <c r="AC93" s="20">
        <f t="shared" si="9"/>
        <v>11</v>
      </c>
      <c r="AD93" s="21">
        <f t="shared" si="10"/>
        <v>993.2</v>
      </c>
      <c r="AE93" s="22">
        <f t="shared" si="11"/>
        <v>0</v>
      </c>
      <c r="AF93" s="22">
        <f t="shared" si="12"/>
        <v>0</v>
      </c>
      <c r="AG93" s="23">
        <f t="shared" si="13"/>
        <v>248.3</v>
      </c>
      <c r="AT93" s="24">
        <f t="shared" si="14"/>
        <v>0</v>
      </c>
      <c r="AU93" s="24">
        <f t="shared" si="15"/>
        <v>0</v>
      </c>
      <c r="AV93" s="24">
        <v>0.10416666666666667</v>
      </c>
      <c r="AW93" s="13" t="str">
        <f t="shared" si="16"/>
        <v/>
      </c>
      <c r="AX93" s="13" t="str">
        <f t="shared" si="17"/>
        <v/>
      </c>
    </row>
    <row r="94" spans="1:50" x14ac:dyDescent="0.15">
      <c r="B94" s="13" t="s">
        <v>301</v>
      </c>
      <c r="C94" s="14">
        <v>62</v>
      </c>
      <c r="D94" s="13" t="s">
        <v>302</v>
      </c>
      <c r="E94" s="13" t="s">
        <v>303</v>
      </c>
      <c r="F94" s="14" t="s">
        <v>239</v>
      </c>
      <c r="G94" s="15">
        <v>57</v>
      </c>
      <c r="H94" s="16">
        <v>2</v>
      </c>
      <c r="I94" s="17">
        <v>38.159999999999997</v>
      </c>
      <c r="K94" s="19">
        <v>56.16</v>
      </c>
      <c r="M94" s="17">
        <v>68.09</v>
      </c>
      <c r="O94" s="19" t="s">
        <v>139</v>
      </c>
      <c r="P94" s="26"/>
      <c r="Q94" s="17">
        <v>56.63</v>
      </c>
      <c r="S94" s="19">
        <v>69.91</v>
      </c>
      <c r="U94" s="17">
        <v>72.47</v>
      </c>
      <c r="V94" s="18">
        <v>2</v>
      </c>
      <c r="W94" s="19">
        <v>41.47</v>
      </c>
      <c r="Y94" s="17">
        <v>55.22</v>
      </c>
      <c r="AA94" s="19">
        <v>43.32</v>
      </c>
      <c r="AB94" s="16"/>
      <c r="AC94" s="20">
        <f t="shared" si="9"/>
        <v>11</v>
      </c>
      <c r="AD94" s="21" t="str">
        <f t="shared" si="10"/>
        <v>DNF</v>
      </c>
      <c r="AE94" s="22">
        <f t="shared" si="11"/>
        <v>4</v>
      </c>
      <c r="AF94" s="22">
        <f t="shared" si="12"/>
        <v>0</v>
      </c>
      <c r="AG94" s="23" t="str">
        <f t="shared" si="13"/>
        <v>DNF</v>
      </c>
      <c r="AT94" s="24">
        <f t="shared" si="14"/>
        <v>0</v>
      </c>
      <c r="AU94" s="24">
        <f t="shared" si="15"/>
        <v>0</v>
      </c>
      <c r="AV94" s="24">
        <v>0.10416666666666667</v>
      </c>
      <c r="AW94" s="13" t="str">
        <f t="shared" si="16"/>
        <v/>
      </c>
      <c r="AX94" s="13" t="str">
        <f t="shared" si="17"/>
        <v/>
      </c>
    </row>
    <row r="95" spans="1:50" x14ac:dyDescent="0.15">
      <c r="B95" s="13" t="s">
        <v>304</v>
      </c>
      <c r="C95" s="14">
        <v>109</v>
      </c>
      <c r="D95" s="13" t="s">
        <v>305</v>
      </c>
      <c r="E95" s="13" t="s">
        <v>306</v>
      </c>
      <c r="F95" s="14" t="s">
        <v>239</v>
      </c>
      <c r="G95" s="15">
        <v>63.9</v>
      </c>
      <c r="I95" s="17">
        <v>36.81</v>
      </c>
      <c r="K95" s="19">
        <v>46.12</v>
      </c>
      <c r="M95" s="17">
        <v>68.81</v>
      </c>
      <c r="O95" s="19" t="s">
        <v>139</v>
      </c>
      <c r="Q95" s="17">
        <v>54.91</v>
      </c>
      <c r="S95" s="19">
        <v>65.069999999999993</v>
      </c>
      <c r="U95" s="17">
        <v>63.34</v>
      </c>
      <c r="V95" s="18">
        <v>2</v>
      </c>
      <c r="W95" s="19">
        <v>41.47</v>
      </c>
      <c r="Y95" s="17">
        <v>54.78</v>
      </c>
      <c r="AA95" s="19">
        <v>45.35</v>
      </c>
      <c r="AB95" s="16"/>
      <c r="AC95" s="20">
        <f t="shared" si="9"/>
        <v>11</v>
      </c>
      <c r="AD95" s="21" t="str">
        <f t="shared" si="10"/>
        <v>DNF</v>
      </c>
      <c r="AE95" s="22">
        <f t="shared" si="11"/>
        <v>2</v>
      </c>
      <c r="AF95" s="22">
        <f t="shared" si="12"/>
        <v>0</v>
      </c>
      <c r="AG95" s="23" t="str">
        <f t="shared" si="13"/>
        <v>DNF</v>
      </c>
      <c r="AT95" s="24">
        <f t="shared" si="14"/>
        <v>0</v>
      </c>
      <c r="AU95" s="24">
        <f t="shared" si="15"/>
        <v>0</v>
      </c>
      <c r="AV95" s="24">
        <v>0.10416666666666667</v>
      </c>
      <c r="AW95" s="13" t="str">
        <f t="shared" si="16"/>
        <v/>
      </c>
      <c r="AX95" s="13" t="str">
        <f t="shared" si="17"/>
        <v/>
      </c>
    </row>
    <row r="96" spans="1:50" x14ac:dyDescent="0.15">
      <c r="B96" s="13" t="s">
        <v>307</v>
      </c>
      <c r="C96" s="14">
        <v>81</v>
      </c>
      <c r="D96" s="13" t="s">
        <v>308</v>
      </c>
      <c r="E96" s="13" t="s">
        <v>309</v>
      </c>
      <c r="F96" s="14" t="s">
        <v>239</v>
      </c>
      <c r="G96" s="15">
        <v>75.08</v>
      </c>
      <c r="I96" s="17">
        <v>51.44</v>
      </c>
      <c r="K96" s="19">
        <v>64.41</v>
      </c>
      <c r="M96" s="17" t="s">
        <v>139</v>
      </c>
      <c r="O96" s="19">
        <v>56.78</v>
      </c>
      <c r="Q96" s="17">
        <v>51.53</v>
      </c>
      <c r="S96" s="19">
        <v>80.06</v>
      </c>
      <c r="U96" s="17">
        <v>84.69</v>
      </c>
      <c r="W96" s="19">
        <v>59.35</v>
      </c>
      <c r="Y96" s="17">
        <v>76.53</v>
      </c>
      <c r="AA96" s="19">
        <v>56.34</v>
      </c>
      <c r="AB96" s="16"/>
      <c r="AC96" s="20">
        <f t="shared" si="9"/>
        <v>11</v>
      </c>
      <c r="AD96" s="21" t="str">
        <f t="shared" si="10"/>
        <v>DNF</v>
      </c>
      <c r="AE96" s="22">
        <f t="shared" si="11"/>
        <v>0</v>
      </c>
      <c r="AF96" s="22">
        <f t="shared" si="12"/>
        <v>0</v>
      </c>
      <c r="AG96" s="23" t="str">
        <f t="shared" si="13"/>
        <v>DNF</v>
      </c>
      <c r="AT96" s="24">
        <f t="shared" si="14"/>
        <v>0</v>
      </c>
      <c r="AU96" s="24">
        <f t="shared" si="15"/>
        <v>0</v>
      </c>
      <c r="AV96" s="24">
        <v>0.10416666666666667</v>
      </c>
      <c r="AW96" s="13" t="str">
        <f t="shared" si="16"/>
        <v/>
      </c>
      <c r="AX96" s="13" t="str">
        <f t="shared" si="17"/>
        <v/>
      </c>
    </row>
    <row r="97" spans="1:50" s="62" customFormat="1" ht="14" thickBot="1" x14ac:dyDescent="0.2">
      <c r="A97" s="49"/>
      <c r="B97" s="50" t="s">
        <v>310</v>
      </c>
      <c r="C97" s="51">
        <v>34</v>
      </c>
      <c r="D97" s="50" t="s">
        <v>311</v>
      </c>
      <c r="E97" s="50" t="s">
        <v>312</v>
      </c>
      <c r="F97" s="51" t="s">
        <v>239</v>
      </c>
      <c r="G97" s="52">
        <v>61.28</v>
      </c>
      <c r="H97" s="53"/>
      <c r="I97" s="54">
        <v>38.25</v>
      </c>
      <c r="J97" s="55"/>
      <c r="K97" s="56">
        <v>44.26</v>
      </c>
      <c r="L97" s="53"/>
      <c r="M97" s="54" t="s">
        <v>140</v>
      </c>
      <c r="N97" s="55"/>
      <c r="O97" s="56" t="s">
        <v>140</v>
      </c>
      <c r="P97" s="53"/>
      <c r="Q97" s="54" t="s">
        <v>140</v>
      </c>
      <c r="R97" s="55"/>
      <c r="S97" s="56" t="s">
        <v>140</v>
      </c>
      <c r="T97" s="53"/>
      <c r="U97" s="54" t="s">
        <v>140</v>
      </c>
      <c r="V97" s="55"/>
      <c r="W97" s="56" t="s">
        <v>140</v>
      </c>
      <c r="X97" s="53"/>
      <c r="Y97" s="54" t="s">
        <v>140</v>
      </c>
      <c r="Z97" s="55"/>
      <c r="AA97" s="56" t="s">
        <v>140</v>
      </c>
      <c r="AB97" s="53"/>
      <c r="AC97" s="57">
        <f t="shared" si="9"/>
        <v>11</v>
      </c>
      <c r="AD97" s="58" t="str">
        <f t="shared" si="10"/>
        <v>DNF</v>
      </c>
      <c r="AE97" s="59">
        <f t="shared" si="11"/>
        <v>0</v>
      </c>
      <c r="AF97" s="59">
        <f t="shared" si="12"/>
        <v>0</v>
      </c>
      <c r="AG97" s="60" t="str">
        <f t="shared" si="13"/>
        <v>DNF</v>
      </c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>
        <f t="shared" si="14"/>
        <v>0</v>
      </c>
      <c r="AU97" s="61">
        <f t="shared" si="15"/>
        <v>0</v>
      </c>
      <c r="AV97" s="61">
        <v>9.375E-2</v>
      </c>
      <c r="AW97" s="50" t="str">
        <f t="shared" si="16"/>
        <v/>
      </c>
      <c r="AX97" s="50" t="str">
        <f t="shared" si="17"/>
        <v/>
      </c>
    </row>
    <row r="98" spans="1:50" s="48" customFormat="1" x14ac:dyDescent="0.15">
      <c r="A98" s="35">
        <v>1</v>
      </c>
      <c r="B98" s="36" t="s">
        <v>313</v>
      </c>
      <c r="C98" s="37">
        <v>135</v>
      </c>
      <c r="D98" s="36" t="s">
        <v>314</v>
      </c>
      <c r="E98" s="36" t="s">
        <v>315</v>
      </c>
      <c r="F98" s="37" t="s">
        <v>316</v>
      </c>
      <c r="G98" s="38">
        <v>81.03</v>
      </c>
      <c r="H98" s="39">
        <v>2</v>
      </c>
      <c r="I98" s="40">
        <v>51.28</v>
      </c>
      <c r="J98" s="41">
        <v>5</v>
      </c>
      <c r="K98" s="42">
        <v>55.87</v>
      </c>
      <c r="L98" s="39"/>
      <c r="M98" s="40">
        <v>81.430000000000007</v>
      </c>
      <c r="N98" s="41"/>
      <c r="O98" s="42">
        <v>61.23</v>
      </c>
      <c r="P98" s="39"/>
      <c r="Q98" s="40">
        <v>54.69</v>
      </c>
      <c r="R98" s="41"/>
      <c r="S98" s="42">
        <v>64.09</v>
      </c>
      <c r="T98" s="39"/>
      <c r="U98" s="40">
        <v>77.56</v>
      </c>
      <c r="V98" s="41">
        <v>2</v>
      </c>
      <c r="W98" s="42">
        <v>56.44</v>
      </c>
      <c r="X98" s="39"/>
      <c r="Y98" s="40">
        <v>65.41</v>
      </c>
      <c r="Z98" s="41"/>
      <c r="AA98" s="42">
        <v>63.15</v>
      </c>
      <c r="AB98" s="39"/>
      <c r="AC98" s="43">
        <f t="shared" si="9"/>
        <v>11</v>
      </c>
      <c r="AD98" s="44">
        <f t="shared" si="10"/>
        <v>712.18000000000006</v>
      </c>
      <c r="AE98" s="45">
        <f t="shared" si="11"/>
        <v>9</v>
      </c>
      <c r="AF98" s="45">
        <f t="shared" si="12"/>
        <v>0</v>
      </c>
      <c r="AG98" s="46">
        <f t="shared" si="13"/>
        <v>187.04500000000002</v>
      </c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>
        <f t="shared" si="14"/>
        <v>0</v>
      </c>
      <c r="AU98" s="47">
        <f t="shared" si="15"/>
        <v>0</v>
      </c>
      <c r="AV98" s="47">
        <v>0.10416666666666667</v>
      </c>
      <c r="AW98" s="36" t="str">
        <f t="shared" si="16"/>
        <v/>
      </c>
      <c r="AX98" s="36" t="str">
        <f t="shared" si="17"/>
        <v/>
      </c>
    </row>
    <row r="99" spans="1:50" x14ac:dyDescent="0.15">
      <c r="A99" s="34">
        <v>2</v>
      </c>
      <c r="B99" s="13" t="s">
        <v>317</v>
      </c>
      <c r="C99" s="14">
        <v>117</v>
      </c>
      <c r="D99" s="13" t="s">
        <v>318</v>
      </c>
      <c r="E99" s="13" t="s">
        <v>319</v>
      </c>
      <c r="F99" s="14" t="s">
        <v>316</v>
      </c>
      <c r="G99" s="15">
        <v>83</v>
      </c>
      <c r="H99" s="16">
        <v>2</v>
      </c>
      <c r="I99" s="17">
        <v>51.93</v>
      </c>
      <c r="K99" s="19">
        <v>55.28</v>
      </c>
      <c r="M99" s="17">
        <v>85.66</v>
      </c>
      <c r="O99" s="19">
        <v>55.53</v>
      </c>
      <c r="Q99" s="17">
        <v>55.34</v>
      </c>
      <c r="S99" s="19">
        <v>75.56</v>
      </c>
      <c r="U99" s="17">
        <v>105.28</v>
      </c>
      <c r="V99" s="18">
        <v>2</v>
      </c>
      <c r="W99" s="19">
        <v>53.07</v>
      </c>
      <c r="Y99" s="17">
        <v>68.849999999999994</v>
      </c>
      <c r="AA99" s="19">
        <v>73.09</v>
      </c>
      <c r="AB99" s="16">
        <v>8</v>
      </c>
      <c r="AC99" s="20">
        <f t="shared" si="9"/>
        <v>11</v>
      </c>
      <c r="AD99" s="21">
        <f t="shared" si="10"/>
        <v>762.59000000000015</v>
      </c>
      <c r="AE99" s="22">
        <f t="shared" si="11"/>
        <v>12</v>
      </c>
      <c r="AF99" s="22">
        <f t="shared" si="12"/>
        <v>0</v>
      </c>
      <c r="AG99" s="23">
        <f t="shared" si="13"/>
        <v>202.64750000000004</v>
      </c>
      <c r="AT99" s="24">
        <f t="shared" si="14"/>
        <v>0</v>
      </c>
      <c r="AU99" s="24">
        <f t="shared" si="15"/>
        <v>0</v>
      </c>
      <c r="AV99" s="24">
        <v>0.10416666666666667</v>
      </c>
      <c r="AW99" s="13" t="str">
        <f t="shared" si="16"/>
        <v/>
      </c>
      <c r="AX99" s="13" t="str">
        <f t="shared" si="17"/>
        <v/>
      </c>
    </row>
    <row r="100" spans="1:50" x14ac:dyDescent="0.15">
      <c r="A100" s="34">
        <v>3</v>
      </c>
      <c r="B100" s="13" t="s">
        <v>320</v>
      </c>
      <c r="C100" s="14">
        <v>66</v>
      </c>
      <c r="D100" s="13" t="s">
        <v>321</v>
      </c>
      <c r="E100" s="13" t="s">
        <v>322</v>
      </c>
      <c r="F100" s="14" t="s">
        <v>316</v>
      </c>
      <c r="G100" s="15">
        <v>87.15</v>
      </c>
      <c r="H100" s="16">
        <v>2</v>
      </c>
      <c r="I100" s="17">
        <v>55.94</v>
      </c>
      <c r="K100" s="19">
        <v>61.87</v>
      </c>
      <c r="M100" s="17">
        <v>92.84</v>
      </c>
      <c r="O100" s="19">
        <v>71.37</v>
      </c>
      <c r="Q100" s="17">
        <v>59.31</v>
      </c>
      <c r="S100" s="19">
        <v>79.97</v>
      </c>
      <c r="U100" s="17">
        <v>91.88</v>
      </c>
      <c r="V100" s="18">
        <v>2</v>
      </c>
      <c r="W100" s="19">
        <v>57.41</v>
      </c>
      <c r="Y100" s="17">
        <v>73.16</v>
      </c>
      <c r="AA100" s="19">
        <v>74.44</v>
      </c>
      <c r="AB100" s="16"/>
      <c r="AC100" s="20">
        <f t="shared" si="9"/>
        <v>11</v>
      </c>
      <c r="AD100" s="21">
        <f t="shared" si="10"/>
        <v>805.33999999999992</v>
      </c>
      <c r="AE100" s="22">
        <f t="shared" si="11"/>
        <v>4</v>
      </c>
      <c r="AF100" s="22">
        <f t="shared" si="12"/>
        <v>0</v>
      </c>
      <c r="AG100" s="23">
        <f t="shared" si="13"/>
        <v>205.33499999999998</v>
      </c>
      <c r="AT100" s="24">
        <f t="shared" si="14"/>
        <v>0</v>
      </c>
      <c r="AU100" s="24">
        <f t="shared" si="15"/>
        <v>0</v>
      </c>
      <c r="AV100" s="24">
        <v>0.10416666666666667</v>
      </c>
      <c r="AW100" s="13" t="str">
        <f t="shared" si="16"/>
        <v/>
      </c>
      <c r="AX100" s="13" t="str">
        <f t="shared" si="17"/>
        <v/>
      </c>
    </row>
    <row r="101" spans="1:50" x14ac:dyDescent="0.15">
      <c r="A101" s="34">
        <v>4</v>
      </c>
      <c r="B101" s="13" t="s">
        <v>323</v>
      </c>
      <c r="C101" s="14">
        <v>119</v>
      </c>
      <c r="D101" s="13" t="s">
        <v>324</v>
      </c>
      <c r="E101" s="13" t="s">
        <v>325</v>
      </c>
      <c r="F101" s="14" t="s">
        <v>316</v>
      </c>
      <c r="G101" s="15">
        <v>81.28</v>
      </c>
      <c r="I101" s="17">
        <v>48.97</v>
      </c>
      <c r="K101" s="19">
        <v>62.09</v>
      </c>
      <c r="M101" s="17">
        <v>91.43</v>
      </c>
      <c r="O101" s="19">
        <v>63</v>
      </c>
      <c r="Q101" s="17">
        <v>60.31</v>
      </c>
      <c r="S101" s="19">
        <v>68.56</v>
      </c>
      <c r="U101" s="17">
        <v>90.09</v>
      </c>
      <c r="W101" s="19">
        <v>50.28</v>
      </c>
      <c r="Y101" s="17">
        <v>64.53</v>
      </c>
      <c r="AA101" s="19">
        <v>77.06</v>
      </c>
      <c r="AB101" s="16">
        <v>20</v>
      </c>
      <c r="AC101" s="20">
        <f t="shared" si="9"/>
        <v>11</v>
      </c>
      <c r="AD101" s="21">
        <f t="shared" si="10"/>
        <v>757.59999999999991</v>
      </c>
      <c r="AE101" s="22">
        <f t="shared" si="11"/>
        <v>20</v>
      </c>
      <c r="AF101" s="22">
        <f t="shared" si="12"/>
        <v>0</v>
      </c>
      <c r="AG101" s="23">
        <f t="shared" si="13"/>
        <v>209.39999999999998</v>
      </c>
      <c r="AT101" s="24">
        <f t="shared" si="14"/>
        <v>0</v>
      </c>
      <c r="AU101" s="24">
        <f t="shared" si="15"/>
        <v>0</v>
      </c>
      <c r="AV101" s="24">
        <v>9.375E-2</v>
      </c>
      <c r="AW101" s="13" t="str">
        <f t="shared" si="16"/>
        <v/>
      </c>
      <c r="AX101" s="13" t="str">
        <f t="shared" si="17"/>
        <v/>
      </c>
    </row>
    <row r="102" spans="1:50" x14ac:dyDescent="0.15">
      <c r="A102" s="34">
        <v>5</v>
      </c>
      <c r="B102" s="13" t="s">
        <v>326</v>
      </c>
      <c r="C102" s="14">
        <v>131</v>
      </c>
      <c r="D102" s="13" t="s">
        <v>327</v>
      </c>
      <c r="E102" s="13" t="s">
        <v>328</v>
      </c>
      <c r="F102" s="14" t="s">
        <v>316</v>
      </c>
      <c r="G102" s="15">
        <v>86.75</v>
      </c>
      <c r="H102" s="16">
        <v>2</v>
      </c>
      <c r="I102" s="17">
        <v>60.53</v>
      </c>
      <c r="K102" s="19">
        <v>82.28</v>
      </c>
      <c r="M102" s="17">
        <v>108.43</v>
      </c>
      <c r="O102" s="19">
        <v>71.650000000000006</v>
      </c>
      <c r="Q102" s="17">
        <v>55.15</v>
      </c>
      <c r="S102" s="19">
        <v>78.72</v>
      </c>
      <c r="U102" s="17">
        <v>116.31</v>
      </c>
      <c r="W102" s="19">
        <v>52.37</v>
      </c>
      <c r="Y102" s="17">
        <v>70.09</v>
      </c>
      <c r="AA102" s="19">
        <v>76.59</v>
      </c>
      <c r="AB102" s="16"/>
      <c r="AC102" s="20">
        <f t="shared" si="9"/>
        <v>11</v>
      </c>
      <c r="AD102" s="21">
        <f t="shared" si="10"/>
        <v>858.87</v>
      </c>
      <c r="AE102" s="22">
        <f t="shared" si="11"/>
        <v>2</v>
      </c>
      <c r="AF102" s="22">
        <f t="shared" si="12"/>
        <v>0</v>
      </c>
      <c r="AG102" s="23">
        <f t="shared" si="13"/>
        <v>216.7175</v>
      </c>
      <c r="AT102" s="24">
        <f t="shared" si="14"/>
        <v>0</v>
      </c>
      <c r="AU102" s="24">
        <f t="shared" si="15"/>
        <v>0</v>
      </c>
      <c r="AV102" s="24">
        <v>0.10416666666666667</v>
      </c>
      <c r="AW102" s="13" t="str">
        <f t="shared" si="16"/>
        <v/>
      </c>
      <c r="AX102" s="13" t="str">
        <f t="shared" si="17"/>
        <v/>
      </c>
    </row>
    <row r="103" spans="1:50" x14ac:dyDescent="0.15">
      <c r="A103" s="34">
        <v>6</v>
      </c>
      <c r="B103" s="13" t="s">
        <v>329</v>
      </c>
      <c r="C103" s="14">
        <v>126</v>
      </c>
      <c r="D103" s="13" t="s">
        <v>330</v>
      </c>
      <c r="E103" s="13" t="s">
        <v>331</v>
      </c>
      <c r="F103" s="14" t="s">
        <v>316</v>
      </c>
      <c r="G103" s="15">
        <v>72.22</v>
      </c>
      <c r="H103" s="16">
        <v>2</v>
      </c>
      <c r="I103" s="17">
        <v>53</v>
      </c>
      <c r="K103" s="19">
        <v>54.43</v>
      </c>
      <c r="M103" s="17">
        <v>93.35</v>
      </c>
      <c r="O103" s="19">
        <v>66.78</v>
      </c>
      <c r="Q103" s="17">
        <v>49.03</v>
      </c>
      <c r="S103" s="19">
        <v>65.97</v>
      </c>
      <c r="U103" s="17">
        <v>177.25</v>
      </c>
      <c r="V103" s="18">
        <v>7</v>
      </c>
      <c r="W103" s="19">
        <v>49.9</v>
      </c>
      <c r="Y103" s="17">
        <v>68.06</v>
      </c>
      <c r="AA103" s="19">
        <v>64.87</v>
      </c>
      <c r="AB103" s="16">
        <v>6</v>
      </c>
      <c r="AC103" s="20">
        <f t="shared" si="9"/>
        <v>11</v>
      </c>
      <c r="AD103" s="21">
        <f t="shared" si="10"/>
        <v>814.86</v>
      </c>
      <c r="AE103" s="22">
        <f t="shared" si="11"/>
        <v>15</v>
      </c>
      <c r="AF103" s="22">
        <f t="shared" si="12"/>
        <v>0</v>
      </c>
      <c r="AG103" s="23">
        <f t="shared" si="13"/>
        <v>218.715</v>
      </c>
      <c r="AT103" s="24">
        <f t="shared" si="14"/>
        <v>0</v>
      </c>
      <c r="AU103" s="24">
        <f t="shared" si="15"/>
        <v>0</v>
      </c>
      <c r="AV103" s="24">
        <v>0.10416666666666667</v>
      </c>
      <c r="AW103" s="13" t="str">
        <f t="shared" si="16"/>
        <v/>
      </c>
      <c r="AX103" s="13" t="str">
        <f t="shared" si="17"/>
        <v/>
      </c>
    </row>
    <row r="104" spans="1:50" x14ac:dyDescent="0.15">
      <c r="A104" s="34">
        <v>7</v>
      </c>
      <c r="B104" s="13" t="s">
        <v>332</v>
      </c>
      <c r="C104" s="14">
        <v>37</v>
      </c>
      <c r="D104" s="13" t="s">
        <v>333</v>
      </c>
      <c r="E104" s="13" t="s">
        <v>334</v>
      </c>
      <c r="F104" s="14" t="s">
        <v>316</v>
      </c>
      <c r="G104" s="15">
        <v>96.78</v>
      </c>
      <c r="H104" s="16">
        <v>2</v>
      </c>
      <c r="I104" s="17">
        <v>60.62</v>
      </c>
      <c r="K104" s="19">
        <v>65.709999999999994</v>
      </c>
      <c r="M104" s="17">
        <v>95.47</v>
      </c>
      <c r="O104" s="19">
        <v>78.81</v>
      </c>
      <c r="P104" s="16">
        <v>20</v>
      </c>
      <c r="Q104" s="17">
        <v>61.47</v>
      </c>
      <c r="S104" s="19">
        <v>88.66</v>
      </c>
      <c r="U104" s="17">
        <v>101.63</v>
      </c>
      <c r="W104" s="19">
        <v>73.34</v>
      </c>
      <c r="Y104" s="17">
        <v>68.47</v>
      </c>
      <c r="AA104" s="19">
        <v>81.25</v>
      </c>
      <c r="AB104" s="16"/>
      <c r="AC104" s="20">
        <f t="shared" si="9"/>
        <v>11</v>
      </c>
      <c r="AD104" s="21">
        <f t="shared" si="10"/>
        <v>872.21</v>
      </c>
      <c r="AE104" s="22">
        <f t="shared" si="11"/>
        <v>22</v>
      </c>
      <c r="AF104" s="22">
        <f t="shared" si="12"/>
        <v>0</v>
      </c>
      <c r="AG104" s="23">
        <f t="shared" si="13"/>
        <v>240.05250000000001</v>
      </c>
      <c r="AT104" s="24">
        <f t="shared" si="14"/>
        <v>0</v>
      </c>
      <c r="AU104" s="24">
        <f t="shared" si="15"/>
        <v>0</v>
      </c>
      <c r="AV104" s="24">
        <v>0.10416666666666667</v>
      </c>
      <c r="AW104" s="13" t="str">
        <f t="shared" si="16"/>
        <v/>
      </c>
      <c r="AX104" s="13" t="str">
        <f t="shared" si="17"/>
        <v/>
      </c>
    </row>
    <row r="105" spans="1:50" s="62" customFormat="1" ht="14" thickBot="1" x14ac:dyDescent="0.2">
      <c r="A105" s="49">
        <v>8</v>
      </c>
      <c r="B105" s="50" t="s">
        <v>335</v>
      </c>
      <c r="C105" s="51">
        <v>128</v>
      </c>
      <c r="D105" s="50" t="s">
        <v>336</v>
      </c>
      <c r="E105" s="50" t="s">
        <v>337</v>
      </c>
      <c r="F105" s="51" t="s">
        <v>316</v>
      </c>
      <c r="G105" s="52">
        <v>93.5</v>
      </c>
      <c r="H105" s="53">
        <v>2</v>
      </c>
      <c r="I105" s="54">
        <v>75.41</v>
      </c>
      <c r="J105" s="55"/>
      <c r="K105" s="56">
        <v>107.47</v>
      </c>
      <c r="L105" s="53">
        <v>20</v>
      </c>
      <c r="M105" s="54">
        <v>112.46</v>
      </c>
      <c r="N105" s="55"/>
      <c r="O105" s="56">
        <v>77.22</v>
      </c>
      <c r="P105" s="53"/>
      <c r="Q105" s="54">
        <v>67.13</v>
      </c>
      <c r="R105" s="55"/>
      <c r="S105" s="56">
        <v>94.22</v>
      </c>
      <c r="T105" s="53"/>
      <c r="U105" s="54">
        <v>124.19</v>
      </c>
      <c r="V105" s="55">
        <v>2</v>
      </c>
      <c r="W105" s="56">
        <v>61.4</v>
      </c>
      <c r="X105" s="53"/>
      <c r="Y105" s="54">
        <v>82.75</v>
      </c>
      <c r="Z105" s="55"/>
      <c r="AA105" s="56">
        <v>104.09</v>
      </c>
      <c r="AB105" s="53">
        <v>22</v>
      </c>
      <c r="AC105" s="57">
        <f t="shared" si="9"/>
        <v>11</v>
      </c>
      <c r="AD105" s="58">
        <f t="shared" si="10"/>
        <v>999.83999999999992</v>
      </c>
      <c r="AE105" s="59">
        <f t="shared" si="11"/>
        <v>46</v>
      </c>
      <c r="AF105" s="59">
        <f t="shared" si="12"/>
        <v>0</v>
      </c>
      <c r="AG105" s="60">
        <f t="shared" si="13"/>
        <v>295.95999999999998</v>
      </c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>
        <f t="shared" si="14"/>
        <v>0</v>
      </c>
      <c r="AU105" s="61">
        <f t="shared" si="15"/>
        <v>0</v>
      </c>
      <c r="AV105" s="61">
        <v>9.375E-2</v>
      </c>
      <c r="AW105" s="50" t="str">
        <f t="shared" si="16"/>
        <v/>
      </c>
      <c r="AX105" s="50" t="str">
        <f t="shared" si="17"/>
        <v/>
      </c>
    </row>
    <row r="106" spans="1:50" s="48" customFormat="1" x14ac:dyDescent="0.15">
      <c r="A106" s="35">
        <v>1</v>
      </c>
      <c r="B106" s="36" t="s">
        <v>338</v>
      </c>
      <c r="C106" s="37">
        <v>132</v>
      </c>
      <c r="D106" s="36" t="s">
        <v>339</v>
      </c>
      <c r="E106" s="36" t="s">
        <v>340</v>
      </c>
      <c r="F106" s="37" t="s">
        <v>341</v>
      </c>
      <c r="G106" s="38">
        <v>70.94</v>
      </c>
      <c r="H106" s="39"/>
      <c r="I106" s="40">
        <v>37</v>
      </c>
      <c r="J106" s="41"/>
      <c r="K106" s="42">
        <v>45.25</v>
      </c>
      <c r="L106" s="39"/>
      <c r="M106" s="40">
        <v>61.44</v>
      </c>
      <c r="N106" s="41"/>
      <c r="O106" s="42">
        <v>42.28</v>
      </c>
      <c r="P106" s="39"/>
      <c r="Q106" s="40">
        <v>44.56</v>
      </c>
      <c r="R106" s="41"/>
      <c r="S106" s="42">
        <v>53.31</v>
      </c>
      <c r="T106" s="63"/>
      <c r="U106" s="40">
        <v>71.22</v>
      </c>
      <c r="V106" s="41"/>
      <c r="W106" s="42">
        <v>40.25</v>
      </c>
      <c r="X106" s="39"/>
      <c r="Y106" s="40">
        <v>59.34</v>
      </c>
      <c r="Z106" s="41"/>
      <c r="AA106" s="42">
        <v>45.97</v>
      </c>
      <c r="AB106" s="39"/>
      <c r="AC106" s="43">
        <f t="shared" si="9"/>
        <v>11</v>
      </c>
      <c r="AD106" s="44">
        <f t="shared" si="10"/>
        <v>571.56000000000006</v>
      </c>
      <c r="AE106" s="45">
        <f t="shared" si="11"/>
        <v>0</v>
      </c>
      <c r="AF106" s="45">
        <f t="shared" si="12"/>
        <v>0</v>
      </c>
      <c r="AG106" s="46">
        <f t="shared" si="13"/>
        <v>142.89000000000001</v>
      </c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>
        <f t="shared" si="14"/>
        <v>0</v>
      </c>
      <c r="AU106" s="47">
        <f t="shared" si="15"/>
        <v>0</v>
      </c>
      <c r="AV106" s="47">
        <v>0.10416666666666667</v>
      </c>
      <c r="AW106" s="36" t="str">
        <f t="shared" si="16"/>
        <v/>
      </c>
      <c r="AX106" s="36" t="str">
        <f t="shared" si="17"/>
        <v/>
      </c>
    </row>
    <row r="107" spans="1:50" x14ac:dyDescent="0.15">
      <c r="A107" s="34">
        <v>2</v>
      </c>
      <c r="B107" s="13" t="s">
        <v>342</v>
      </c>
      <c r="C107" s="14">
        <v>94</v>
      </c>
      <c r="D107" s="13" t="s">
        <v>343</v>
      </c>
      <c r="E107" s="13" t="s">
        <v>344</v>
      </c>
      <c r="F107" s="14" t="s">
        <v>341</v>
      </c>
      <c r="G107" s="15">
        <v>63.94</v>
      </c>
      <c r="I107" s="17">
        <v>48.13</v>
      </c>
      <c r="K107" s="19">
        <v>46.78</v>
      </c>
      <c r="M107" s="17">
        <v>67.75</v>
      </c>
      <c r="O107" s="19">
        <v>44.06</v>
      </c>
      <c r="Q107" s="17">
        <v>44.35</v>
      </c>
      <c r="S107" s="19">
        <v>58.66</v>
      </c>
      <c r="U107" s="17">
        <v>62.53</v>
      </c>
      <c r="W107" s="19">
        <v>44.16</v>
      </c>
      <c r="Y107" s="17">
        <v>56.03</v>
      </c>
      <c r="AA107" s="19">
        <v>53.72</v>
      </c>
      <c r="AB107" s="16"/>
      <c r="AC107" s="20">
        <f t="shared" si="9"/>
        <v>11</v>
      </c>
      <c r="AD107" s="21">
        <f t="shared" si="10"/>
        <v>590.1099999999999</v>
      </c>
      <c r="AE107" s="22">
        <f t="shared" si="11"/>
        <v>0</v>
      </c>
      <c r="AF107" s="22">
        <f t="shared" si="12"/>
        <v>0</v>
      </c>
      <c r="AG107" s="23">
        <f t="shared" si="13"/>
        <v>147.52749999999997</v>
      </c>
      <c r="AT107" s="24">
        <f t="shared" si="14"/>
        <v>0</v>
      </c>
      <c r="AU107" s="24">
        <f t="shared" si="15"/>
        <v>0</v>
      </c>
      <c r="AV107" s="24">
        <v>0.10416666666666667</v>
      </c>
      <c r="AW107" s="13" t="str">
        <f t="shared" si="16"/>
        <v/>
      </c>
      <c r="AX107" s="13" t="str">
        <f t="shared" si="17"/>
        <v/>
      </c>
    </row>
    <row r="108" spans="1:50" s="25" customFormat="1" x14ac:dyDescent="0.15">
      <c r="A108" s="34">
        <v>3</v>
      </c>
      <c r="B108" s="13" t="s">
        <v>345</v>
      </c>
      <c r="C108" s="14">
        <v>43</v>
      </c>
      <c r="D108" s="13" t="s">
        <v>346</v>
      </c>
      <c r="E108" s="13" t="s">
        <v>347</v>
      </c>
      <c r="F108" s="14" t="s">
        <v>341</v>
      </c>
      <c r="G108" s="15">
        <v>60.91</v>
      </c>
      <c r="H108" s="16"/>
      <c r="I108" s="17">
        <v>39.380000000000003</v>
      </c>
      <c r="J108" s="18"/>
      <c r="K108" s="19">
        <v>47.43</v>
      </c>
      <c r="L108" s="16"/>
      <c r="M108" s="17">
        <v>70.13</v>
      </c>
      <c r="N108" s="18"/>
      <c r="O108" s="19">
        <v>45.44</v>
      </c>
      <c r="P108" s="16"/>
      <c r="Q108" s="17">
        <v>46.44</v>
      </c>
      <c r="R108" s="18"/>
      <c r="S108" s="19">
        <v>59.09</v>
      </c>
      <c r="T108" s="16"/>
      <c r="U108" s="17">
        <v>90.94</v>
      </c>
      <c r="V108" s="18">
        <v>4</v>
      </c>
      <c r="W108" s="19">
        <v>44.46</v>
      </c>
      <c r="X108" s="16"/>
      <c r="Y108" s="17">
        <v>57.84</v>
      </c>
      <c r="Z108" s="18"/>
      <c r="AA108" s="19">
        <v>49.47</v>
      </c>
      <c r="AB108" s="16"/>
      <c r="AC108" s="20">
        <f t="shared" si="9"/>
        <v>11</v>
      </c>
      <c r="AD108" s="21">
        <f t="shared" si="10"/>
        <v>611.53</v>
      </c>
      <c r="AE108" s="22">
        <f t="shared" si="11"/>
        <v>4</v>
      </c>
      <c r="AF108" s="22">
        <f t="shared" si="12"/>
        <v>0</v>
      </c>
      <c r="AG108" s="23">
        <f t="shared" si="13"/>
        <v>156.88249999999999</v>
      </c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>
        <f t="shared" si="14"/>
        <v>0</v>
      </c>
      <c r="AU108" s="24">
        <f t="shared" si="15"/>
        <v>0</v>
      </c>
      <c r="AV108" s="24">
        <v>0.10416666666666667</v>
      </c>
      <c r="AW108" s="13" t="str">
        <f t="shared" si="16"/>
        <v/>
      </c>
      <c r="AX108" s="13" t="str">
        <f t="shared" si="17"/>
        <v/>
      </c>
    </row>
    <row r="109" spans="1:50" s="25" customFormat="1" x14ac:dyDescent="0.15">
      <c r="A109" s="34">
        <v>4</v>
      </c>
      <c r="B109" s="13" t="s">
        <v>348</v>
      </c>
      <c r="C109" s="14">
        <v>60</v>
      </c>
      <c r="D109" s="13" t="s">
        <v>349</v>
      </c>
      <c r="E109" s="13" t="s">
        <v>350</v>
      </c>
      <c r="F109" s="14" t="s">
        <v>341</v>
      </c>
      <c r="G109" s="15">
        <v>65.19</v>
      </c>
      <c r="H109" s="16">
        <v>4</v>
      </c>
      <c r="I109" s="17">
        <v>43.27</v>
      </c>
      <c r="J109" s="18"/>
      <c r="K109" s="19">
        <v>49.07</v>
      </c>
      <c r="L109" s="16"/>
      <c r="M109" s="17">
        <v>80.72</v>
      </c>
      <c r="N109" s="18"/>
      <c r="O109" s="19">
        <v>46.44</v>
      </c>
      <c r="P109" s="16"/>
      <c r="Q109" s="17">
        <v>47.43</v>
      </c>
      <c r="R109" s="18"/>
      <c r="S109" s="19">
        <v>64.28</v>
      </c>
      <c r="T109" s="16"/>
      <c r="U109" s="17">
        <v>68.06</v>
      </c>
      <c r="V109" s="18">
        <v>2</v>
      </c>
      <c r="W109" s="19">
        <v>43.77</v>
      </c>
      <c r="X109" s="16"/>
      <c r="Y109" s="17">
        <v>60.65</v>
      </c>
      <c r="Z109" s="18"/>
      <c r="AA109" s="19">
        <v>52.47</v>
      </c>
      <c r="AB109" s="16"/>
      <c r="AC109" s="20">
        <f t="shared" si="9"/>
        <v>11</v>
      </c>
      <c r="AD109" s="21">
        <f t="shared" si="10"/>
        <v>621.35</v>
      </c>
      <c r="AE109" s="22">
        <f t="shared" si="11"/>
        <v>6</v>
      </c>
      <c r="AF109" s="22">
        <f t="shared" si="12"/>
        <v>0</v>
      </c>
      <c r="AG109" s="23">
        <f t="shared" si="13"/>
        <v>161.33750000000001</v>
      </c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>
        <f t="shared" si="14"/>
        <v>0</v>
      </c>
      <c r="AU109" s="24">
        <f t="shared" si="15"/>
        <v>0</v>
      </c>
      <c r="AV109" s="24">
        <v>9.375E-2</v>
      </c>
      <c r="AW109" s="13" t="str">
        <f t="shared" si="16"/>
        <v/>
      </c>
      <c r="AX109" s="13" t="str">
        <f t="shared" si="17"/>
        <v/>
      </c>
    </row>
    <row r="110" spans="1:50" s="25" customFormat="1" x14ac:dyDescent="0.15">
      <c r="A110" s="34">
        <v>5</v>
      </c>
      <c r="B110" s="13" t="s">
        <v>351</v>
      </c>
      <c r="C110" s="14">
        <v>10</v>
      </c>
      <c r="D110" s="13" t="s">
        <v>352</v>
      </c>
      <c r="E110" s="13" t="s">
        <v>353</v>
      </c>
      <c r="F110" s="14" t="s">
        <v>341</v>
      </c>
      <c r="G110" s="15">
        <v>62.81</v>
      </c>
      <c r="H110" s="16">
        <v>2</v>
      </c>
      <c r="I110" s="17">
        <v>44.59</v>
      </c>
      <c r="J110" s="18"/>
      <c r="K110" s="19">
        <v>53.22</v>
      </c>
      <c r="L110" s="16"/>
      <c r="M110" s="17">
        <v>81.31</v>
      </c>
      <c r="N110" s="18"/>
      <c r="O110" s="19">
        <v>52.88</v>
      </c>
      <c r="P110" s="16"/>
      <c r="Q110" s="17">
        <v>48.69</v>
      </c>
      <c r="R110" s="18"/>
      <c r="S110" s="19">
        <v>67.25</v>
      </c>
      <c r="T110" s="16"/>
      <c r="U110" s="17">
        <v>76.97</v>
      </c>
      <c r="V110" s="18"/>
      <c r="W110" s="19">
        <v>48.13</v>
      </c>
      <c r="X110" s="16"/>
      <c r="Y110" s="17">
        <v>60.12</v>
      </c>
      <c r="Z110" s="18"/>
      <c r="AA110" s="19">
        <v>59.12</v>
      </c>
      <c r="AB110" s="16"/>
      <c r="AC110" s="20">
        <f t="shared" si="9"/>
        <v>11</v>
      </c>
      <c r="AD110" s="21">
        <f t="shared" si="10"/>
        <v>655.09</v>
      </c>
      <c r="AE110" s="22">
        <f t="shared" si="11"/>
        <v>2</v>
      </c>
      <c r="AF110" s="22">
        <f t="shared" si="12"/>
        <v>0</v>
      </c>
      <c r="AG110" s="23">
        <f t="shared" si="13"/>
        <v>165.77250000000001</v>
      </c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>
        <f t="shared" si="14"/>
        <v>0</v>
      </c>
      <c r="AU110" s="24">
        <f t="shared" si="15"/>
        <v>0</v>
      </c>
      <c r="AV110" s="24">
        <v>0.10416666666666667</v>
      </c>
      <c r="AW110" s="13" t="str">
        <f t="shared" si="16"/>
        <v/>
      </c>
      <c r="AX110" s="13" t="str">
        <f t="shared" si="17"/>
        <v/>
      </c>
    </row>
    <row r="111" spans="1:50" s="25" customFormat="1" x14ac:dyDescent="0.15">
      <c r="A111" s="34">
        <v>6</v>
      </c>
      <c r="B111" s="13" t="s">
        <v>354</v>
      </c>
      <c r="C111" s="14">
        <v>108</v>
      </c>
      <c r="D111" s="13" t="s">
        <v>355</v>
      </c>
      <c r="E111" s="13" t="s">
        <v>356</v>
      </c>
      <c r="F111" s="14" t="s">
        <v>341</v>
      </c>
      <c r="G111" s="15">
        <v>64.38</v>
      </c>
      <c r="H111" s="16"/>
      <c r="I111" s="17">
        <v>47.56</v>
      </c>
      <c r="J111" s="18">
        <v>5</v>
      </c>
      <c r="K111" s="19">
        <v>52.06</v>
      </c>
      <c r="L111" s="16"/>
      <c r="M111" s="17">
        <v>76.78</v>
      </c>
      <c r="N111" s="18"/>
      <c r="O111" s="19">
        <v>49.72</v>
      </c>
      <c r="P111" s="16"/>
      <c r="Q111" s="17">
        <v>50.35</v>
      </c>
      <c r="R111" s="18"/>
      <c r="S111" s="19">
        <v>65.19</v>
      </c>
      <c r="T111" s="16"/>
      <c r="U111" s="17">
        <v>75.81</v>
      </c>
      <c r="V111" s="18"/>
      <c r="W111" s="19">
        <v>49.85</v>
      </c>
      <c r="X111" s="16"/>
      <c r="Y111" s="17">
        <v>59.9</v>
      </c>
      <c r="Z111" s="18"/>
      <c r="AA111" s="19">
        <v>55.5</v>
      </c>
      <c r="AB111" s="16"/>
      <c r="AC111" s="20">
        <f t="shared" si="9"/>
        <v>11</v>
      </c>
      <c r="AD111" s="21">
        <f t="shared" si="10"/>
        <v>647.1</v>
      </c>
      <c r="AE111" s="22">
        <f t="shared" si="11"/>
        <v>5</v>
      </c>
      <c r="AF111" s="22">
        <f t="shared" si="12"/>
        <v>0</v>
      </c>
      <c r="AG111" s="23">
        <f t="shared" si="13"/>
        <v>166.77500000000001</v>
      </c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>
        <f t="shared" si="14"/>
        <v>0</v>
      </c>
      <c r="AU111" s="24">
        <f t="shared" si="15"/>
        <v>0</v>
      </c>
      <c r="AV111" s="24">
        <v>0.10416666666666667</v>
      </c>
      <c r="AW111" s="13" t="str">
        <f t="shared" si="16"/>
        <v/>
      </c>
      <c r="AX111" s="13" t="str">
        <f t="shared" si="17"/>
        <v/>
      </c>
    </row>
    <row r="112" spans="1:50" s="25" customFormat="1" x14ac:dyDescent="0.15">
      <c r="A112" s="34">
        <v>7</v>
      </c>
      <c r="B112" s="13" t="s">
        <v>357</v>
      </c>
      <c r="C112" s="14">
        <v>19</v>
      </c>
      <c r="D112" s="13" t="s">
        <v>358</v>
      </c>
      <c r="E112" s="13" t="s">
        <v>359</v>
      </c>
      <c r="F112" s="14" t="s">
        <v>341</v>
      </c>
      <c r="G112" s="15">
        <v>73.430000000000007</v>
      </c>
      <c r="H112" s="16"/>
      <c r="I112" s="17">
        <v>45.75</v>
      </c>
      <c r="J112" s="18"/>
      <c r="K112" s="19">
        <v>61.56</v>
      </c>
      <c r="L112" s="16"/>
      <c r="M112" s="17">
        <v>86.53</v>
      </c>
      <c r="N112" s="18"/>
      <c r="O112" s="19">
        <v>50.87</v>
      </c>
      <c r="P112" s="16"/>
      <c r="Q112" s="17">
        <v>48.47</v>
      </c>
      <c r="R112" s="18"/>
      <c r="S112" s="19">
        <v>66.25</v>
      </c>
      <c r="T112" s="16"/>
      <c r="U112" s="17">
        <v>82.24</v>
      </c>
      <c r="V112" s="18"/>
      <c r="W112" s="19">
        <v>45</v>
      </c>
      <c r="X112" s="16"/>
      <c r="Y112" s="17">
        <v>73.569999999999993</v>
      </c>
      <c r="Z112" s="18"/>
      <c r="AA112" s="19">
        <v>51.03</v>
      </c>
      <c r="AB112" s="16"/>
      <c r="AC112" s="20">
        <f t="shared" si="9"/>
        <v>11</v>
      </c>
      <c r="AD112" s="21">
        <f t="shared" si="10"/>
        <v>684.7</v>
      </c>
      <c r="AE112" s="22">
        <f t="shared" si="11"/>
        <v>0</v>
      </c>
      <c r="AF112" s="22">
        <f t="shared" si="12"/>
        <v>0</v>
      </c>
      <c r="AG112" s="23">
        <f t="shared" si="13"/>
        <v>171.17500000000001</v>
      </c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>
        <f t="shared" si="14"/>
        <v>0</v>
      </c>
      <c r="AU112" s="24">
        <f t="shared" si="15"/>
        <v>0</v>
      </c>
      <c r="AV112" s="24">
        <v>0.10416666666666667</v>
      </c>
      <c r="AW112" s="13" t="str">
        <f t="shared" si="16"/>
        <v/>
      </c>
      <c r="AX112" s="13" t="str">
        <f t="shared" si="17"/>
        <v/>
      </c>
    </row>
    <row r="113" spans="1:50" s="25" customFormat="1" x14ac:dyDescent="0.15">
      <c r="A113" s="34">
        <v>8</v>
      </c>
      <c r="B113" s="13" t="s">
        <v>360</v>
      </c>
      <c r="C113" s="14">
        <v>112</v>
      </c>
      <c r="D113" s="13" t="s">
        <v>361</v>
      </c>
      <c r="E113" s="13" t="s">
        <v>362</v>
      </c>
      <c r="F113" s="14" t="s">
        <v>341</v>
      </c>
      <c r="G113" s="15">
        <v>80.28</v>
      </c>
      <c r="H113" s="16"/>
      <c r="I113" s="17">
        <v>45.63</v>
      </c>
      <c r="J113" s="18"/>
      <c r="K113" s="30">
        <v>55.03</v>
      </c>
      <c r="L113" s="16"/>
      <c r="M113" s="17">
        <v>80.84</v>
      </c>
      <c r="N113" s="18"/>
      <c r="O113" s="30">
        <v>53.57</v>
      </c>
      <c r="P113" s="16"/>
      <c r="Q113" s="17">
        <v>53.81</v>
      </c>
      <c r="R113" s="18"/>
      <c r="S113" s="30">
        <v>65.78</v>
      </c>
      <c r="T113" s="16"/>
      <c r="U113" s="17">
        <v>79.3</v>
      </c>
      <c r="V113" s="18">
        <v>2</v>
      </c>
      <c r="W113" s="30">
        <v>51.03</v>
      </c>
      <c r="X113" s="16"/>
      <c r="Y113" s="17">
        <v>72.37</v>
      </c>
      <c r="Z113" s="18"/>
      <c r="AA113" s="30">
        <v>62.22</v>
      </c>
      <c r="AB113" s="31"/>
      <c r="AC113" s="20">
        <f t="shared" si="9"/>
        <v>11</v>
      </c>
      <c r="AD113" s="21">
        <f t="shared" si="10"/>
        <v>699.8599999999999</v>
      </c>
      <c r="AE113" s="22">
        <f t="shared" si="11"/>
        <v>2</v>
      </c>
      <c r="AF113" s="22">
        <f t="shared" si="12"/>
        <v>0</v>
      </c>
      <c r="AG113" s="23">
        <f t="shared" si="13"/>
        <v>176.96499999999997</v>
      </c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>
        <f t="shared" si="14"/>
        <v>0</v>
      </c>
      <c r="AU113" s="24">
        <f t="shared" si="15"/>
        <v>0</v>
      </c>
      <c r="AV113" s="24">
        <v>0.10416666666666667</v>
      </c>
      <c r="AW113" s="13" t="str">
        <f t="shared" si="16"/>
        <v/>
      </c>
      <c r="AX113" s="13" t="str">
        <f t="shared" si="17"/>
        <v/>
      </c>
    </row>
    <row r="114" spans="1:50" s="25" customFormat="1" x14ac:dyDescent="0.15">
      <c r="A114" s="34">
        <v>9</v>
      </c>
      <c r="B114" s="13" t="s">
        <v>363</v>
      </c>
      <c r="C114" s="14">
        <v>50</v>
      </c>
      <c r="D114" s="13" t="s">
        <v>364</v>
      </c>
      <c r="E114" s="13" t="s">
        <v>365</v>
      </c>
      <c r="F114" s="14" t="s">
        <v>341</v>
      </c>
      <c r="G114" s="15">
        <v>82.18</v>
      </c>
      <c r="H114" s="16"/>
      <c r="I114" s="17">
        <v>61.18</v>
      </c>
      <c r="J114" s="18"/>
      <c r="K114" s="30">
        <v>79.25</v>
      </c>
      <c r="L114" s="16"/>
      <c r="M114" s="17">
        <v>99.5</v>
      </c>
      <c r="N114" s="18"/>
      <c r="O114" s="30">
        <v>52.09</v>
      </c>
      <c r="P114" s="26"/>
      <c r="Q114" s="17">
        <v>60.13</v>
      </c>
      <c r="R114" s="18"/>
      <c r="S114" s="30">
        <v>83.56</v>
      </c>
      <c r="T114" s="16"/>
      <c r="U114" s="17">
        <v>102.44</v>
      </c>
      <c r="V114" s="18">
        <v>2</v>
      </c>
      <c r="W114" s="30">
        <v>59.56</v>
      </c>
      <c r="X114" s="16"/>
      <c r="Y114" s="17">
        <v>76.06</v>
      </c>
      <c r="Z114" s="18"/>
      <c r="AA114" s="30">
        <v>66.680000000000007</v>
      </c>
      <c r="AB114" s="31">
        <v>2</v>
      </c>
      <c r="AC114" s="20">
        <f t="shared" si="9"/>
        <v>11</v>
      </c>
      <c r="AD114" s="21">
        <f t="shared" si="10"/>
        <v>822.63000000000011</v>
      </c>
      <c r="AE114" s="22">
        <f t="shared" si="11"/>
        <v>4</v>
      </c>
      <c r="AF114" s="22">
        <f t="shared" si="12"/>
        <v>0</v>
      </c>
      <c r="AG114" s="23">
        <f t="shared" si="13"/>
        <v>209.65750000000003</v>
      </c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>
        <f t="shared" si="14"/>
        <v>0</v>
      </c>
      <c r="AU114" s="24">
        <f t="shared" si="15"/>
        <v>0</v>
      </c>
      <c r="AV114" s="24">
        <v>0.10416666666666667</v>
      </c>
      <c r="AW114" s="13" t="str">
        <f t="shared" si="16"/>
        <v/>
      </c>
      <c r="AX114" s="13" t="str">
        <f t="shared" si="17"/>
        <v/>
      </c>
    </row>
    <row r="115" spans="1:50" s="25" customFormat="1" x14ac:dyDescent="0.15">
      <c r="A115" s="34">
        <v>10</v>
      </c>
      <c r="B115" s="13" t="s">
        <v>366</v>
      </c>
      <c r="C115" s="14">
        <v>83</v>
      </c>
      <c r="D115" s="13" t="s">
        <v>367</v>
      </c>
      <c r="E115" s="13" t="s">
        <v>146</v>
      </c>
      <c r="F115" s="14" t="s">
        <v>341</v>
      </c>
      <c r="G115" s="15">
        <v>83.72</v>
      </c>
      <c r="H115" s="16"/>
      <c r="I115" s="17">
        <v>65.5</v>
      </c>
      <c r="J115" s="18"/>
      <c r="K115" s="30">
        <v>72.75</v>
      </c>
      <c r="L115" s="16"/>
      <c r="M115" s="17">
        <v>99.18</v>
      </c>
      <c r="N115" s="18"/>
      <c r="O115" s="30">
        <v>64.459999999999994</v>
      </c>
      <c r="P115" s="16"/>
      <c r="Q115" s="17">
        <v>77.06</v>
      </c>
      <c r="R115" s="18"/>
      <c r="S115" s="30">
        <v>80.069999999999993</v>
      </c>
      <c r="T115" s="16"/>
      <c r="U115" s="17">
        <v>112.62</v>
      </c>
      <c r="V115" s="18">
        <v>4</v>
      </c>
      <c r="W115" s="30">
        <v>57.5</v>
      </c>
      <c r="X115" s="16"/>
      <c r="Y115" s="17">
        <v>73.09</v>
      </c>
      <c r="Z115" s="18"/>
      <c r="AA115" s="30">
        <v>60.81</v>
      </c>
      <c r="AB115" s="31"/>
      <c r="AC115" s="20">
        <f t="shared" si="9"/>
        <v>11</v>
      </c>
      <c r="AD115" s="21">
        <f t="shared" si="10"/>
        <v>846.76</v>
      </c>
      <c r="AE115" s="22">
        <f t="shared" si="11"/>
        <v>4</v>
      </c>
      <c r="AF115" s="22">
        <f t="shared" si="12"/>
        <v>0</v>
      </c>
      <c r="AG115" s="23">
        <f t="shared" si="13"/>
        <v>215.69</v>
      </c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>
        <f t="shared" si="14"/>
        <v>0</v>
      </c>
      <c r="AU115" s="24">
        <f t="shared" si="15"/>
        <v>0</v>
      </c>
      <c r="AV115" s="24">
        <v>0.10416666666666667</v>
      </c>
      <c r="AW115" s="13" t="str">
        <f t="shared" si="16"/>
        <v/>
      </c>
      <c r="AX115" s="13" t="str">
        <f t="shared" si="17"/>
        <v/>
      </c>
    </row>
    <row r="116" spans="1:50" s="25" customFormat="1" x14ac:dyDescent="0.15">
      <c r="A116" s="34">
        <v>11</v>
      </c>
      <c r="B116" s="13" t="s">
        <v>368</v>
      </c>
      <c r="C116" s="14">
        <v>26</v>
      </c>
      <c r="D116" s="13" t="s">
        <v>369</v>
      </c>
      <c r="E116" s="13" t="s">
        <v>370</v>
      </c>
      <c r="F116" s="14" t="s">
        <v>341</v>
      </c>
      <c r="G116" s="15">
        <v>98.44</v>
      </c>
      <c r="H116" s="16"/>
      <c r="I116" s="17">
        <v>61.2</v>
      </c>
      <c r="J116" s="18"/>
      <c r="K116" s="30">
        <v>74</v>
      </c>
      <c r="L116" s="16"/>
      <c r="M116" s="17">
        <v>109.9</v>
      </c>
      <c r="N116" s="18"/>
      <c r="O116" s="30">
        <v>64.16</v>
      </c>
      <c r="P116" s="16"/>
      <c r="Q116" s="17">
        <v>66.56</v>
      </c>
      <c r="R116" s="18"/>
      <c r="S116" s="30">
        <v>89.16</v>
      </c>
      <c r="T116" s="16"/>
      <c r="U116" s="17">
        <v>108.56</v>
      </c>
      <c r="V116" s="18"/>
      <c r="W116" s="30">
        <v>60.44</v>
      </c>
      <c r="X116" s="16"/>
      <c r="Y116" s="17">
        <v>77.47</v>
      </c>
      <c r="Z116" s="18"/>
      <c r="AA116" s="30">
        <v>81.87</v>
      </c>
      <c r="AB116" s="31"/>
      <c r="AC116" s="20">
        <f t="shared" si="9"/>
        <v>11</v>
      </c>
      <c r="AD116" s="21">
        <f t="shared" si="10"/>
        <v>891.7600000000001</v>
      </c>
      <c r="AE116" s="22">
        <f t="shared" si="11"/>
        <v>0</v>
      </c>
      <c r="AF116" s="22">
        <f t="shared" si="12"/>
        <v>0</v>
      </c>
      <c r="AG116" s="23">
        <f t="shared" si="13"/>
        <v>222.94000000000003</v>
      </c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>
        <f t="shared" si="14"/>
        <v>0</v>
      </c>
      <c r="AU116" s="24">
        <f t="shared" si="15"/>
        <v>0</v>
      </c>
      <c r="AV116" s="24">
        <v>9.375E-2</v>
      </c>
      <c r="AW116" s="13" t="str">
        <f t="shared" si="16"/>
        <v/>
      </c>
      <c r="AX116" s="13" t="str">
        <f t="shared" si="17"/>
        <v/>
      </c>
    </row>
    <row r="117" spans="1:50" s="62" customFormat="1" ht="14" thickBot="1" x14ac:dyDescent="0.2">
      <c r="A117" s="49"/>
      <c r="B117" s="50" t="s">
        <v>371</v>
      </c>
      <c r="C117" s="51">
        <v>137</v>
      </c>
      <c r="D117" s="50" t="s">
        <v>372</v>
      </c>
      <c r="E117" s="50" t="s">
        <v>238</v>
      </c>
      <c r="F117" s="51" t="s">
        <v>341</v>
      </c>
      <c r="G117" s="52">
        <v>74.34</v>
      </c>
      <c r="H117" s="53">
        <v>4</v>
      </c>
      <c r="I117" s="54">
        <v>44.25</v>
      </c>
      <c r="J117" s="55"/>
      <c r="K117" s="67">
        <v>57.44</v>
      </c>
      <c r="L117" s="53"/>
      <c r="M117" s="54">
        <v>74.09</v>
      </c>
      <c r="N117" s="55"/>
      <c r="O117" s="67">
        <v>46.62</v>
      </c>
      <c r="P117" s="53"/>
      <c r="Q117" s="54" t="s">
        <v>139</v>
      </c>
      <c r="R117" s="55"/>
      <c r="S117" s="67">
        <v>67.22</v>
      </c>
      <c r="T117" s="53"/>
      <c r="U117" s="54">
        <v>84.07</v>
      </c>
      <c r="V117" s="55"/>
      <c r="W117" s="67">
        <v>48.84</v>
      </c>
      <c r="X117" s="53"/>
      <c r="Y117" s="54">
        <v>89.81</v>
      </c>
      <c r="Z117" s="55">
        <v>20</v>
      </c>
      <c r="AA117" s="67">
        <v>57.25</v>
      </c>
      <c r="AB117" s="68"/>
      <c r="AC117" s="57">
        <f t="shared" si="9"/>
        <v>11</v>
      </c>
      <c r="AD117" s="58" t="str">
        <f t="shared" si="10"/>
        <v>DNF</v>
      </c>
      <c r="AE117" s="59">
        <f t="shared" si="11"/>
        <v>24</v>
      </c>
      <c r="AF117" s="59">
        <f t="shared" si="12"/>
        <v>0</v>
      </c>
      <c r="AG117" s="60" t="str">
        <f t="shared" si="13"/>
        <v>DNF</v>
      </c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>
        <f t="shared" si="14"/>
        <v>0</v>
      </c>
      <c r="AU117" s="61">
        <f t="shared" si="15"/>
        <v>0</v>
      </c>
      <c r="AV117" s="61">
        <v>0.10416666666666667</v>
      </c>
      <c r="AW117" s="50" t="str">
        <f t="shared" si="16"/>
        <v/>
      </c>
      <c r="AX117" s="50" t="str">
        <f t="shared" si="17"/>
        <v/>
      </c>
    </row>
    <row r="118" spans="1:50" s="84" customFormat="1" ht="14" thickBot="1" x14ac:dyDescent="0.2">
      <c r="A118" s="69">
        <v>1</v>
      </c>
      <c r="B118" s="70" t="s">
        <v>373</v>
      </c>
      <c r="C118" s="71">
        <v>63</v>
      </c>
      <c r="D118" s="70" t="s">
        <v>374</v>
      </c>
      <c r="E118" s="70" t="s">
        <v>279</v>
      </c>
      <c r="F118" s="71" t="s">
        <v>375</v>
      </c>
      <c r="G118" s="72">
        <v>109.91</v>
      </c>
      <c r="H118" s="73"/>
      <c r="I118" s="74">
        <v>79.48</v>
      </c>
      <c r="J118" s="75"/>
      <c r="K118" s="76">
        <v>63.22</v>
      </c>
      <c r="L118" s="73"/>
      <c r="M118" s="74">
        <v>113.93</v>
      </c>
      <c r="N118" s="75">
        <v>20</v>
      </c>
      <c r="O118" s="76">
        <v>86.12</v>
      </c>
      <c r="P118" s="73"/>
      <c r="Q118" s="74">
        <v>67.959999999999994</v>
      </c>
      <c r="R118" s="75"/>
      <c r="S118" s="76">
        <v>93.66</v>
      </c>
      <c r="T118" s="73"/>
      <c r="U118" s="74">
        <v>112.84</v>
      </c>
      <c r="V118" s="75">
        <v>2</v>
      </c>
      <c r="W118" s="77">
        <v>70.8</v>
      </c>
      <c r="X118" s="73"/>
      <c r="Y118" s="74">
        <v>75.16</v>
      </c>
      <c r="Z118" s="75"/>
      <c r="AA118" s="76">
        <v>86.72</v>
      </c>
      <c r="AB118" s="78"/>
      <c r="AC118" s="79">
        <f t="shared" si="9"/>
        <v>11</v>
      </c>
      <c r="AD118" s="80">
        <f t="shared" si="10"/>
        <v>959.8</v>
      </c>
      <c r="AE118" s="81">
        <f t="shared" si="11"/>
        <v>22</v>
      </c>
      <c r="AF118" s="81">
        <f t="shared" si="12"/>
        <v>0</v>
      </c>
      <c r="AG118" s="82">
        <f t="shared" si="13"/>
        <v>261.95</v>
      </c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>
        <f t="shared" si="14"/>
        <v>0</v>
      </c>
      <c r="AU118" s="83">
        <f t="shared" si="15"/>
        <v>0</v>
      </c>
      <c r="AV118" s="83">
        <v>0.10416666666666667</v>
      </c>
      <c r="AW118" s="70" t="str">
        <f t="shared" si="16"/>
        <v/>
      </c>
      <c r="AX118" s="70" t="str">
        <f t="shared" si="17"/>
        <v/>
      </c>
    </row>
    <row r="119" spans="1:50" s="48" customFormat="1" x14ac:dyDescent="0.15">
      <c r="A119" s="35">
        <v>1</v>
      </c>
      <c r="B119" s="36" t="s">
        <v>376</v>
      </c>
      <c r="C119" s="37">
        <v>29</v>
      </c>
      <c r="D119" s="36" t="s">
        <v>377</v>
      </c>
      <c r="E119" s="36" t="s">
        <v>378</v>
      </c>
      <c r="F119" s="37" t="s">
        <v>379</v>
      </c>
      <c r="G119" s="38">
        <v>54.37</v>
      </c>
      <c r="H119" s="39"/>
      <c r="I119" s="40">
        <v>52.04</v>
      </c>
      <c r="J119" s="41"/>
      <c r="K119" s="64">
        <v>49.28</v>
      </c>
      <c r="L119" s="39"/>
      <c r="M119" s="40">
        <v>70.94</v>
      </c>
      <c r="N119" s="41"/>
      <c r="O119" s="64">
        <v>39.65</v>
      </c>
      <c r="P119" s="63"/>
      <c r="Q119" s="40">
        <v>48.03</v>
      </c>
      <c r="R119" s="41"/>
      <c r="S119" s="64">
        <v>61.65</v>
      </c>
      <c r="T119" s="39"/>
      <c r="U119" s="40">
        <v>66.59</v>
      </c>
      <c r="V119" s="41">
        <v>2</v>
      </c>
      <c r="W119" s="65">
        <v>45.69</v>
      </c>
      <c r="X119" s="39"/>
      <c r="Y119" s="40">
        <v>58.43</v>
      </c>
      <c r="Z119" s="41"/>
      <c r="AA119" s="64">
        <v>51.47</v>
      </c>
      <c r="AB119" s="66"/>
      <c r="AC119" s="43">
        <f t="shared" si="9"/>
        <v>11</v>
      </c>
      <c r="AD119" s="44">
        <f t="shared" si="10"/>
        <v>598.14</v>
      </c>
      <c r="AE119" s="45">
        <f t="shared" si="11"/>
        <v>2</v>
      </c>
      <c r="AF119" s="45">
        <f t="shared" si="12"/>
        <v>0</v>
      </c>
      <c r="AG119" s="46">
        <f t="shared" si="13"/>
        <v>151.535</v>
      </c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>
        <f t="shared" si="14"/>
        <v>0</v>
      </c>
      <c r="AU119" s="47">
        <f t="shared" si="15"/>
        <v>0</v>
      </c>
      <c r="AV119" s="47">
        <v>9.375E-2</v>
      </c>
      <c r="AW119" s="36" t="str">
        <f t="shared" si="16"/>
        <v/>
      </c>
      <c r="AX119" s="36" t="str">
        <f t="shared" si="17"/>
        <v/>
      </c>
    </row>
    <row r="120" spans="1:50" s="25" customFormat="1" x14ac:dyDescent="0.15">
      <c r="A120" s="34">
        <v>2</v>
      </c>
      <c r="B120" s="13" t="s">
        <v>380</v>
      </c>
      <c r="C120" s="14">
        <v>6</v>
      </c>
      <c r="D120" s="13" t="s">
        <v>381</v>
      </c>
      <c r="E120" s="13" t="s">
        <v>382</v>
      </c>
      <c r="F120" s="14" t="s">
        <v>379</v>
      </c>
      <c r="G120" s="15">
        <v>70.34</v>
      </c>
      <c r="H120" s="16"/>
      <c r="I120" s="17">
        <v>60.85</v>
      </c>
      <c r="J120" s="18"/>
      <c r="K120" s="30">
        <v>55.88</v>
      </c>
      <c r="L120" s="16"/>
      <c r="M120" s="17">
        <v>75.59</v>
      </c>
      <c r="N120" s="18"/>
      <c r="O120" s="30">
        <v>47.53</v>
      </c>
      <c r="P120" s="16"/>
      <c r="Q120" s="17">
        <v>48.91</v>
      </c>
      <c r="R120" s="18"/>
      <c r="S120" s="30">
        <v>65.38</v>
      </c>
      <c r="T120" s="16"/>
      <c r="U120" s="17">
        <v>75.66</v>
      </c>
      <c r="V120" s="18"/>
      <c r="W120" s="32">
        <v>55.84</v>
      </c>
      <c r="X120" s="16"/>
      <c r="Y120" s="17">
        <v>61.9</v>
      </c>
      <c r="Z120" s="18"/>
      <c r="AA120" s="30">
        <v>50.54</v>
      </c>
      <c r="AB120" s="31"/>
      <c r="AC120" s="20">
        <f t="shared" si="9"/>
        <v>11</v>
      </c>
      <c r="AD120" s="21">
        <f t="shared" si="10"/>
        <v>668.41999999999985</v>
      </c>
      <c r="AE120" s="22">
        <f t="shared" si="11"/>
        <v>0</v>
      </c>
      <c r="AF120" s="22">
        <f t="shared" si="12"/>
        <v>0</v>
      </c>
      <c r="AG120" s="23">
        <f t="shared" si="13"/>
        <v>167.10499999999996</v>
      </c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>
        <f t="shared" si="14"/>
        <v>0</v>
      </c>
      <c r="AU120" s="24">
        <f t="shared" si="15"/>
        <v>0</v>
      </c>
      <c r="AV120" s="24">
        <v>0.10416666666666667</v>
      </c>
      <c r="AW120" s="13" t="str">
        <f t="shared" si="16"/>
        <v/>
      </c>
      <c r="AX120" s="13" t="str">
        <f t="shared" si="17"/>
        <v/>
      </c>
    </row>
    <row r="121" spans="1:50" s="25" customFormat="1" x14ac:dyDescent="0.15">
      <c r="A121" s="34">
        <v>3</v>
      </c>
      <c r="B121" s="13" t="s">
        <v>383</v>
      </c>
      <c r="C121" s="14">
        <v>56</v>
      </c>
      <c r="D121" s="13" t="s">
        <v>384</v>
      </c>
      <c r="E121" s="13" t="s">
        <v>385</v>
      </c>
      <c r="F121" s="14" t="s">
        <v>379</v>
      </c>
      <c r="G121" s="15">
        <v>81.81</v>
      </c>
      <c r="H121" s="16"/>
      <c r="I121" s="17">
        <v>65.61</v>
      </c>
      <c r="J121" s="18"/>
      <c r="K121" s="30">
        <v>56.56</v>
      </c>
      <c r="L121" s="16"/>
      <c r="M121" s="17">
        <v>90.68</v>
      </c>
      <c r="N121" s="18"/>
      <c r="O121" s="30">
        <v>60.65</v>
      </c>
      <c r="P121" s="16"/>
      <c r="Q121" s="17">
        <v>57.28</v>
      </c>
      <c r="R121" s="18"/>
      <c r="S121" s="30">
        <v>77.040000000000006</v>
      </c>
      <c r="T121" s="16"/>
      <c r="U121" s="17">
        <v>98.25</v>
      </c>
      <c r="V121" s="18">
        <v>2</v>
      </c>
      <c r="W121" s="32">
        <v>55.59</v>
      </c>
      <c r="X121" s="16"/>
      <c r="Y121" s="17">
        <v>73.94</v>
      </c>
      <c r="Z121" s="18"/>
      <c r="AA121" s="30">
        <v>65.38</v>
      </c>
      <c r="AB121" s="31"/>
      <c r="AC121" s="20">
        <f t="shared" si="9"/>
        <v>11</v>
      </c>
      <c r="AD121" s="21">
        <f t="shared" si="10"/>
        <v>782.79000000000008</v>
      </c>
      <c r="AE121" s="22">
        <f t="shared" si="11"/>
        <v>2</v>
      </c>
      <c r="AF121" s="22">
        <f t="shared" si="12"/>
        <v>0</v>
      </c>
      <c r="AG121" s="23">
        <f t="shared" si="13"/>
        <v>197.69750000000002</v>
      </c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>
        <f t="shared" si="14"/>
        <v>0</v>
      </c>
      <c r="AU121" s="24">
        <f t="shared" si="15"/>
        <v>0</v>
      </c>
      <c r="AV121" s="24">
        <v>0.10416666666666667</v>
      </c>
      <c r="AW121" s="13" t="str">
        <f t="shared" si="16"/>
        <v/>
      </c>
      <c r="AX121" s="13" t="str">
        <f t="shared" si="17"/>
        <v/>
      </c>
    </row>
    <row r="122" spans="1:50" s="25" customFormat="1" x14ac:dyDescent="0.15">
      <c r="A122" s="34">
        <v>4</v>
      </c>
      <c r="B122" s="13" t="s">
        <v>386</v>
      </c>
      <c r="C122" s="14">
        <v>16</v>
      </c>
      <c r="D122" s="13" t="s">
        <v>387</v>
      </c>
      <c r="E122" s="13" t="s">
        <v>88</v>
      </c>
      <c r="F122" s="14" t="s">
        <v>379</v>
      </c>
      <c r="G122" s="15">
        <v>71.959999999999994</v>
      </c>
      <c r="H122" s="16"/>
      <c r="I122" s="17">
        <v>47.87</v>
      </c>
      <c r="J122" s="18"/>
      <c r="K122" s="30">
        <v>58.12</v>
      </c>
      <c r="L122" s="16"/>
      <c r="M122" s="17">
        <v>75.97</v>
      </c>
      <c r="N122" s="18"/>
      <c r="O122" s="30">
        <v>64.94</v>
      </c>
      <c r="P122" s="16"/>
      <c r="Q122" s="17">
        <v>57.47</v>
      </c>
      <c r="R122" s="18"/>
      <c r="S122" s="30">
        <v>89.65</v>
      </c>
      <c r="T122" s="16"/>
      <c r="U122" s="17" t="s">
        <v>139</v>
      </c>
      <c r="V122" s="18"/>
      <c r="W122" s="32">
        <v>59.47</v>
      </c>
      <c r="X122" s="16"/>
      <c r="Y122" s="17">
        <v>84.65</v>
      </c>
      <c r="Z122" s="18"/>
      <c r="AA122" s="30">
        <v>69.06</v>
      </c>
      <c r="AB122" s="31"/>
      <c r="AC122" s="20">
        <f t="shared" si="9"/>
        <v>11</v>
      </c>
      <c r="AD122" s="21" t="str">
        <f t="shared" si="10"/>
        <v>DNF</v>
      </c>
      <c r="AE122" s="22">
        <f t="shared" si="11"/>
        <v>0</v>
      </c>
      <c r="AF122" s="22">
        <f t="shared" si="12"/>
        <v>0</v>
      </c>
      <c r="AG122" s="23" t="str">
        <f t="shared" si="13"/>
        <v>DNF</v>
      </c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>
        <f t="shared" si="14"/>
        <v>0</v>
      </c>
      <c r="AU122" s="24">
        <f t="shared" si="15"/>
        <v>0</v>
      </c>
      <c r="AV122" s="24">
        <v>0.10416666666666667</v>
      </c>
      <c r="AW122" s="13" t="str">
        <f t="shared" si="16"/>
        <v/>
      </c>
      <c r="AX122" s="13" t="str">
        <f t="shared" si="17"/>
        <v/>
      </c>
    </row>
    <row r="123" spans="1:50" s="25" customFormat="1" x14ac:dyDescent="0.15">
      <c r="A123" s="34"/>
      <c r="B123" s="13"/>
      <c r="C123" s="14"/>
      <c r="D123" s="13"/>
      <c r="E123" s="13"/>
      <c r="F123" s="14"/>
      <c r="G123" s="15"/>
      <c r="H123" s="16"/>
      <c r="I123" s="17"/>
      <c r="J123" s="18"/>
      <c r="K123" s="32"/>
      <c r="L123" s="16"/>
      <c r="M123" s="17"/>
      <c r="N123" s="18"/>
      <c r="O123" s="30"/>
      <c r="P123" s="16"/>
      <c r="Q123" s="17"/>
      <c r="R123" s="18"/>
      <c r="S123" s="30"/>
      <c r="T123" s="26"/>
      <c r="U123" s="17"/>
      <c r="V123" s="18"/>
      <c r="W123" s="32"/>
      <c r="X123" s="16"/>
      <c r="Y123" s="17"/>
      <c r="Z123" s="18"/>
      <c r="AA123" s="30"/>
      <c r="AB123" s="31"/>
      <c r="AC123" s="20">
        <f t="shared" si="9"/>
        <v>0</v>
      </c>
      <c r="AD123" s="21">
        <f t="shared" si="10"/>
        <v>0</v>
      </c>
      <c r="AE123" s="22">
        <f t="shared" si="11"/>
        <v>0</v>
      </c>
      <c r="AF123" s="22">
        <f t="shared" si="12"/>
        <v>0</v>
      </c>
      <c r="AG123" s="23">
        <f t="shared" si="13"/>
        <v>0</v>
      </c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>
        <f t="shared" si="14"/>
        <v>0</v>
      </c>
      <c r="AU123" s="24">
        <f t="shared" si="15"/>
        <v>0</v>
      </c>
      <c r="AV123" s="24">
        <v>0.10416666666666667</v>
      </c>
      <c r="AW123" s="13" t="str">
        <f t="shared" si="16"/>
        <v/>
      </c>
      <c r="AX123" s="13" t="str">
        <f t="shared" si="17"/>
        <v/>
      </c>
    </row>
    <row r="124" spans="1:50" s="25" customFormat="1" x14ac:dyDescent="0.15">
      <c r="A124" s="34"/>
      <c r="B124" s="13"/>
      <c r="C124" s="14"/>
      <c r="D124" s="13"/>
      <c r="E124" s="13"/>
      <c r="F124" s="14"/>
      <c r="G124" s="15"/>
      <c r="H124" s="16"/>
      <c r="I124" s="17"/>
      <c r="J124" s="18"/>
      <c r="K124" s="32"/>
      <c r="L124" s="16"/>
      <c r="M124" s="17"/>
      <c r="N124" s="18"/>
      <c r="O124" s="32"/>
      <c r="P124" s="16"/>
      <c r="Q124" s="17"/>
      <c r="R124" s="18"/>
      <c r="S124" s="30"/>
      <c r="T124" s="26"/>
      <c r="U124" s="17"/>
      <c r="V124" s="18"/>
      <c r="W124" s="32"/>
      <c r="X124" s="16"/>
      <c r="Y124" s="17"/>
      <c r="Z124" s="18"/>
      <c r="AA124" s="30"/>
      <c r="AB124" s="31"/>
      <c r="AC124" s="20">
        <f t="shared" si="9"/>
        <v>0</v>
      </c>
      <c r="AD124" s="21">
        <f t="shared" si="10"/>
        <v>0</v>
      </c>
      <c r="AE124" s="22">
        <f t="shared" si="11"/>
        <v>0</v>
      </c>
      <c r="AF124" s="22">
        <f t="shared" si="12"/>
        <v>0</v>
      </c>
      <c r="AG124" s="23">
        <f t="shared" si="13"/>
        <v>0</v>
      </c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>
        <f t="shared" si="14"/>
        <v>0</v>
      </c>
      <c r="AU124" s="24">
        <f t="shared" si="15"/>
        <v>0</v>
      </c>
      <c r="AV124" s="24">
        <v>0.10416666666666667</v>
      </c>
      <c r="AW124" s="13" t="str">
        <f t="shared" si="16"/>
        <v/>
      </c>
      <c r="AX124" s="13" t="str">
        <f t="shared" si="17"/>
        <v/>
      </c>
    </row>
    <row r="125" spans="1:50" s="25" customFormat="1" x14ac:dyDescent="0.15">
      <c r="A125" s="34"/>
      <c r="B125" s="13"/>
      <c r="C125" s="14"/>
      <c r="D125" s="13"/>
      <c r="E125" s="13"/>
      <c r="F125" s="14"/>
      <c r="G125" s="15"/>
      <c r="H125" s="16"/>
      <c r="I125" s="17"/>
      <c r="J125" s="18"/>
      <c r="K125" s="32"/>
      <c r="L125" s="16"/>
      <c r="M125" s="17"/>
      <c r="N125" s="18"/>
      <c r="O125" s="32"/>
      <c r="P125" s="16"/>
      <c r="Q125" s="17"/>
      <c r="R125" s="18"/>
      <c r="S125" s="30"/>
      <c r="T125" s="26"/>
      <c r="U125" s="17"/>
      <c r="V125" s="18"/>
      <c r="W125" s="32"/>
      <c r="X125" s="16"/>
      <c r="Y125" s="17"/>
      <c r="Z125" s="18"/>
      <c r="AA125" s="30"/>
      <c r="AB125" s="31"/>
      <c r="AC125" s="20">
        <f t="shared" si="9"/>
        <v>0</v>
      </c>
      <c r="AD125" s="21">
        <f t="shared" si="10"/>
        <v>0</v>
      </c>
      <c r="AE125" s="22">
        <f t="shared" si="11"/>
        <v>0</v>
      </c>
      <c r="AF125" s="22">
        <f t="shared" si="12"/>
        <v>0</v>
      </c>
      <c r="AG125" s="23">
        <f t="shared" si="13"/>
        <v>0</v>
      </c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>
        <f t="shared" si="14"/>
        <v>0</v>
      </c>
      <c r="AU125" s="24">
        <f t="shared" si="15"/>
        <v>0</v>
      </c>
      <c r="AV125" s="24">
        <v>0.10416666666666667</v>
      </c>
      <c r="AW125" s="13" t="str">
        <f t="shared" si="16"/>
        <v/>
      </c>
      <c r="AX125" s="13" t="str">
        <f t="shared" si="17"/>
        <v/>
      </c>
    </row>
    <row r="126" spans="1:50" s="25" customFormat="1" x14ac:dyDescent="0.15">
      <c r="A126" s="34"/>
      <c r="B126" s="13"/>
      <c r="C126" s="14"/>
      <c r="D126" s="13"/>
      <c r="E126" s="13"/>
      <c r="F126" s="14"/>
      <c r="G126" s="15"/>
      <c r="H126" s="16"/>
      <c r="I126" s="17"/>
      <c r="J126" s="18"/>
      <c r="K126" s="32"/>
      <c r="L126" s="16"/>
      <c r="M126" s="17"/>
      <c r="N126" s="18"/>
      <c r="O126" s="32"/>
      <c r="P126" s="16"/>
      <c r="Q126" s="17"/>
      <c r="R126" s="18"/>
      <c r="S126" s="30"/>
      <c r="T126" s="26"/>
      <c r="U126" s="17"/>
      <c r="V126" s="18"/>
      <c r="W126" s="32"/>
      <c r="X126" s="16"/>
      <c r="Y126" s="17"/>
      <c r="Z126" s="18"/>
      <c r="AA126" s="30"/>
      <c r="AB126" s="31"/>
      <c r="AC126" s="20">
        <f t="shared" si="9"/>
        <v>0</v>
      </c>
      <c r="AD126" s="21">
        <f t="shared" si="10"/>
        <v>0</v>
      </c>
      <c r="AE126" s="22">
        <f t="shared" si="11"/>
        <v>0</v>
      </c>
      <c r="AF126" s="22">
        <f t="shared" si="12"/>
        <v>0</v>
      </c>
      <c r="AG126" s="23">
        <f t="shared" si="13"/>
        <v>0</v>
      </c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>
        <f t="shared" si="14"/>
        <v>0</v>
      </c>
      <c r="AU126" s="24">
        <f t="shared" si="15"/>
        <v>0</v>
      </c>
      <c r="AV126" s="24">
        <v>0.10416666666666667</v>
      </c>
      <c r="AW126" s="13" t="str">
        <f t="shared" si="16"/>
        <v/>
      </c>
      <c r="AX126" s="13" t="str">
        <f t="shared" si="17"/>
        <v/>
      </c>
    </row>
    <row r="127" spans="1:50" s="25" customFormat="1" x14ac:dyDescent="0.15">
      <c r="A127" s="34"/>
      <c r="B127" s="13"/>
      <c r="C127" s="14"/>
      <c r="D127" s="13"/>
      <c r="E127" s="13"/>
      <c r="F127" s="14"/>
      <c r="G127" s="15"/>
      <c r="H127" s="16"/>
      <c r="I127" s="17"/>
      <c r="J127" s="18"/>
      <c r="K127" s="32"/>
      <c r="L127" s="16"/>
      <c r="M127" s="17"/>
      <c r="N127" s="18"/>
      <c r="O127" s="32"/>
      <c r="P127" s="16"/>
      <c r="Q127" s="17"/>
      <c r="R127" s="18"/>
      <c r="S127" s="30"/>
      <c r="T127" s="26"/>
      <c r="U127" s="17"/>
      <c r="V127" s="18"/>
      <c r="W127" s="32"/>
      <c r="X127" s="16"/>
      <c r="Y127" s="17"/>
      <c r="Z127" s="18"/>
      <c r="AA127" s="32"/>
      <c r="AB127" s="31"/>
      <c r="AC127" s="20">
        <f t="shared" si="9"/>
        <v>0</v>
      </c>
      <c r="AD127" s="21">
        <f t="shared" si="10"/>
        <v>0</v>
      </c>
      <c r="AE127" s="22">
        <f t="shared" si="11"/>
        <v>0</v>
      </c>
      <c r="AF127" s="22">
        <f t="shared" si="12"/>
        <v>0</v>
      </c>
      <c r="AG127" s="23">
        <f t="shared" si="13"/>
        <v>0</v>
      </c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>
        <f t="shared" si="14"/>
        <v>0</v>
      </c>
      <c r="AU127" s="24">
        <f t="shared" si="15"/>
        <v>0</v>
      </c>
      <c r="AV127" s="24">
        <v>0.10416666666666667</v>
      </c>
      <c r="AW127" s="13" t="str">
        <f t="shared" si="16"/>
        <v/>
      </c>
      <c r="AX127" s="13" t="str">
        <f t="shared" si="17"/>
        <v/>
      </c>
    </row>
    <row r="128" spans="1:50" s="25" customFormat="1" x14ac:dyDescent="0.15">
      <c r="A128" s="34"/>
      <c r="B128" s="13"/>
      <c r="C128" s="14"/>
      <c r="D128" s="13"/>
      <c r="E128" s="13"/>
      <c r="F128" s="14"/>
      <c r="G128" s="15"/>
      <c r="H128" s="16"/>
      <c r="I128" s="17"/>
      <c r="J128" s="18"/>
      <c r="K128" s="32"/>
      <c r="L128" s="16"/>
      <c r="M128" s="17"/>
      <c r="N128" s="18"/>
      <c r="O128" s="32"/>
      <c r="P128" s="16"/>
      <c r="Q128" s="17"/>
      <c r="R128" s="18"/>
      <c r="S128" s="30"/>
      <c r="T128" s="26"/>
      <c r="U128" s="17"/>
      <c r="V128" s="18"/>
      <c r="W128" s="32"/>
      <c r="X128" s="16"/>
      <c r="Y128" s="17"/>
      <c r="Z128" s="18"/>
      <c r="AA128" s="32"/>
      <c r="AB128" s="31"/>
      <c r="AC128" s="20"/>
      <c r="AD128" s="21"/>
      <c r="AE128" s="22"/>
      <c r="AF128" s="22"/>
      <c r="AG128" s="23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13" t="str">
        <f t="shared" si="16"/>
        <v/>
      </c>
      <c r="AX128" s="13" t="str">
        <f t="shared" si="17"/>
        <v/>
      </c>
    </row>
  </sheetData>
  <sheetProtection selectLockedCells="1" selectUnlockedCells="1"/>
  <autoFilter ref="A1:AY128" xr:uid="{AFFC7D68-54EB-4F05-B4E5-D086D0ED8F19}">
    <sortState xmlns:xlrd2="http://schemas.microsoft.com/office/spreadsheetml/2017/richdata2" ref="A2:AY128">
      <sortCondition ref="F2:F128"/>
      <sortCondition ref="AG2:AG128"/>
    </sortState>
  </autoFilter>
  <conditionalFormatting sqref="F1:F1048576">
    <cfRule type="cellIs" dxfId="11" priority="12" stopIfTrue="1" operator="equal">
      <formula>"Geen categorie!"</formula>
    </cfRule>
  </conditionalFormatting>
  <conditionalFormatting sqref="AD2:AD128">
    <cfRule type="cellIs" dxfId="10" priority="11" operator="equal">
      <formula>"DNF"</formula>
    </cfRule>
  </conditionalFormatting>
  <conditionalFormatting sqref="AG2:AG128">
    <cfRule type="cellIs" dxfId="9" priority="10" operator="equal">
      <formula>"DNF"</formula>
    </cfRule>
  </conditionalFormatting>
  <conditionalFormatting sqref="G1:G1048576 I1:I1048576 U1:U1048576 Y1:Y1048576 K1:K1048576 S1:S1048576 W1:W1048576 AA1:AA1048576 Q1:Q1048576 M1:M1048576 O1:O1048576">
    <cfRule type="cellIs" dxfId="8" priority="9" operator="equal">
      <formula>240</formula>
    </cfRule>
  </conditionalFormatting>
  <conditionalFormatting sqref="H1:H1048576 V1:V1048576 X1:X1048576 Z1:Z1048576 T1:T1048576 L1:L1048576 J1:J1048576 P1:P1048576 R1:R1048576 AB1:AB1048576 N1:N1048576">
    <cfRule type="cellIs" dxfId="7" priority="8" operator="equal">
      <formula>200</formula>
    </cfRule>
  </conditionalFormatting>
  <conditionalFormatting sqref="G1:G1048576 I1:I1048576 U1:U1048576 Y1:Y1048576 K1:K1048576 S1:S1048576 W1:W1048576 AA1:AA1048576 Q1:Q1048576 M1:M1048576 O1:O1048576">
    <cfRule type="containsText" dxfId="6" priority="7" operator="containsText" text="DNF">
      <formula>NOT(ISERROR(SEARCH("DNF",G1)))</formula>
    </cfRule>
  </conditionalFormatting>
  <conditionalFormatting sqref="G1:G1048576 I1:I1048576 U1:U1048576 Y1:Y1048576 K1:K1048576 S1:S1048576 W1:W1048576 AA1:AA1048576 Q1:Q1048576 M1:M1048576 O1:O1048576">
    <cfRule type="containsText" dxfId="5" priority="5" operator="containsText" text="DSQ">
      <formula>NOT(ISERROR(SEARCH("DSQ",G1)))</formula>
    </cfRule>
    <cfRule type="containsText" dxfId="4" priority="6" operator="containsText" text="Geen tijd">
      <formula>NOT(ISERROR(SEARCH("Geen tijd",G1)))</formula>
    </cfRule>
  </conditionalFormatting>
  <conditionalFormatting sqref="AC1:AC1048576">
    <cfRule type="cellIs" dxfId="3" priority="1" operator="greaterThan">
      <formula>11</formula>
    </cfRule>
    <cfRule type="cellIs" dxfId="2" priority="2" operator="lessThan">
      <formula>11</formula>
    </cfRule>
    <cfRule type="cellIs" dxfId="1" priority="4" operator="equal">
      <formula>200</formula>
    </cfRule>
  </conditionalFormatting>
  <conditionalFormatting sqref="AC1:AC1048576">
    <cfRule type="cellIs" dxfId="0" priority="3" operator="equal">
      <formula>11</formula>
    </cfRule>
  </conditionalFormatting>
  <printOptions gridLines="1"/>
  <pageMargins left="0" right="0" top="0.39370078740157483" bottom="0.59055118110236227" header="0.51181102362204722" footer="0.39370078740157483"/>
  <pageSetup paperSize="9" fitToWidth="2" fitToHeight="3"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Eindrang</vt:lpstr>
      <vt:lpstr>Gesorteerd</vt:lpstr>
      <vt:lpstr>Gesorteerd!Afdrukbereik</vt:lpstr>
      <vt:lpstr>Gesorteerd!Afdruktitels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Bouke Koning</dc:creator>
  <cp:lastModifiedBy>Microsoft Office User</cp:lastModifiedBy>
  <dcterms:created xsi:type="dcterms:W3CDTF">2022-07-30T09:34:48Z</dcterms:created>
  <dcterms:modified xsi:type="dcterms:W3CDTF">2022-07-31T10:19:55Z</dcterms:modified>
</cp:coreProperties>
</file>